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_ignacio\Documents\Gestion Contable\web\web economia\"/>
    </mc:Choice>
  </mc:AlternateContent>
  <bookViews>
    <workbookView xWindow="0" yWindow="0" windowWidth="20490" windowHeight="7620"/>
  </bookViews>
  <sheets>
    <sheet name="Hoja1" sheetId="2" r:id="rId1"/>
  </sheets>
  <externalReferences>
    <externalReference r:id="rId2"/>
  </externalReferences>
  <definedNames>
    <definedName name="i">[1]Hoja1!$D$6</definedName>
    <definedName name="j">[1]Hoja1!$D$8</definedName>
    <definedName name="n">[1]Hoja1!$D$9</definedName>
    <definedName name="PIE">[1]Hoja1!$D$9</definedName>
    <definedName name="q">[1]Hoja1!$D$7</definedName>
    <definedName name="VA">[1]Hoja1!$D$5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2" l="1"/>
  <c r="H67" i="2"/>
  <c r="G67" i="2"/>
  <c r="F67" i="2"/>
  <c r="F68" i="2" s="1"/>
  <c r="E67" i="2"/>
  <c r="D67" i="2"/>
  <c r="C67" i="2"/>
  <c r="B67" i="2"/>
  <c r="J67" i="2" s="1"/>
  <c r="I66" i="2"/>
  <c r="I68" i="2" s="1"/>
  <c r="H66" i="2"/>
  <c r="H68" i="2" s="1"/>
  <c r="G66" i="2"/>
  <c r="G68" i="2" s="1"/>
  <c r="F66" i="2"/>
  <c r="E66" i="2"/>
  <c r="E68" i="2" s="1"/>
  <c r="D66" i="2"/>
  <c r="D68" i="2" s="1"/>
  <c r="C66" i="2"/>
  <c r="C68" i="2" s="1"/>
  <c r="J65" i="2"/>
  <c r="B66" i="2"/>
  <c r="B68" i="2" s="1"/>
  <c r="J63" i="2"/>
  <c r="F61" i="2"/>
  <c r="F70" i="2" s="1"/>
  <c r="G60" i="2"/>
  <c r="H59" i="2"/>
  <c r="D59" i="2"/>
  <c r="I58" i="2"/>
  <c r="I59" i="2" s="1"/>
  <c r="H58" i="2"/>
  <c r="G58" i="2"/>
  <c r="F58" i="2"/>
  <c r="E58" i="2"/>
  <c r="E59" i="2" s="1"/>
  <c r="D58" i="2"/>
  <c r="C58" i="2"/>
  <c r="B58" i="2"/>
  <c r="J57" i="2"/>
  <c r="I57" i="2"/>
  <c r="G57" i="2"/>
  <c r="G59" i="2" s="1"/>
  <c r="F57" i="2"/>
  <c r="F59" i="2" s="1"/>
  <c r="E57" i="2"/>
  <c r="D57" i="2"/>
  <c r="C57" i="2"/>
  <c r="C59" i="2" s="1"/>
  <c r="B57" i="2"/>
  <c r="B59" i="2" s="1"/>
  <c r="J56" i="2"/>
  <c r="J55" i="2"/>
  <c r="J54" i="2"/>
  <c r="H57" i="2"/>
  <c r="I53" i="2"/>
  <c r="E53" i="2"/>
  <c r="J52" i="2"/>
  <c r="I52" i="2"/>
  <c r="I61" i="2" s="1"/>
  <c r="I70" i="2" s="1"/>
  <c r="H52" i="2"/>
  <c r="H61" i="2" s="1"/>
  <c r="H70" i="2" s="1"/>
  <c r="G52" i="2"/>
  <c r="G61" i="2" s="1"/>
  <c r="G70" i="2" s="1"/>
  <c r="F52" i="2"/>
  <c r="F53" i="2" s="1"/>
  <c r="E52" i="2"/>
  <c r="E61" i="2" s="1"/>
  <c r="E70" i="2" s="1"/>
  <c r="D52" i="2"/>
  <c r="D61" i="2" s="1"/>
  <c r="D70" i="2" s="1"/>
  <c r="C52" i="2"/>
  <c r="C61" i="2" s="1"/>
  <c r="C70" i="2" s="1"/>
  <c r="B52" i="2"/>
  <c r="B61" i="2" s="1"/>
  <c r="B70" i="2" s="1"/>
  <c r="I51" i="2"/>
  <c r="I60" i="2" s="1"/>
  <c r="G51" i="2"/>
  <c r="G53" i="2" s="1"/>
  <c r="F51" i="2"/>
  <c r="F60" i="2" s="1"/>
  <c r="E51" i="2"/>
  <c r="E60" i="2" s="1"/>
  <c r="D51" i="2"/>
  <c r="D53" i="2" s="1"/>
  <c r="C51" i="2"/>
  <c r="C53" i="2" s="1"/>
  <c r="J50" i="2"/>
  <c r="J49" i="2"/>
  <c r="J48" i="2"/>
  <c r="J47" i="2"/>
  <c r="J46" i="2"/>
  <c r="J45" i="2"/>
  <c r="H51" i="2"/>
  <c r="H31" i="2"/>
  <c r="D31" i="2"/>
  <c r="I30" i="2"/>
  <c r="E30" i="2"/>
  <c r="F29" i="2"/>
  <c r="I28" i="2"/>
  <c r="H28" i="2"/>
  <c r="G28" i="2"/>
  <c r="G29" i="2" s="1"/>
  <c r="F28" i="2"/>
  <c r="E28" i="2"/>
  <c r="D28" i="2"/>
  <c r="C28" i="2"/>
  <c r="C29" i="2" s="1"/>
  <c r="B28" i="2"/>
  <c r="I27" i="2"/>
  <c r="I29" i="2" s="1"/>
  <c r="H27" i="2"/>
  <c r="H29" i="2" s="1"/>
  <c r="G27" i="2"/>
  <c r="F27" i="2"/>
  <c r="E27" i="2"/>
  <c r="E29" i="2" s="1"/>
  <c r="D27" i="2"/>
  <c r="D29" i="2" s="1"/>
  <c r="C27" i="2"/>
  <c r="J26" i="2"/>
  <c r="J25" i="2"/>
  <c r="B27" i="2"/>
  <c r="B29" i="2" s="1"/>
  <c r="H22" i="2"/>
  <c r="G22" i="2"/>
  <c r="D22" i="2"/>
  <c r="C22" i="2"/>
  <c r="I21" i="2"/>
  <c r="E21" i="2"/>
  <c r="D21" i="2"/>
  <c r="I20" i="2"/>
  <c r="E20" i="2"/>
  <c r="I19" i="2"/>
  <c r="H19" i="2"/>
  <c r="G19" i="2"/>
  <c r="F19" i="2"/>
  <c r="F20" i="2" s="1"/>
  <c r="E19" i="2"/>
  <c r="D19" i="2"/>
  <c r="C19" i="2"/>
  <c r="B19" i="2"/>
  <c r="J19" i="2" s="1"/>
  <c r="I18" i="2"/>
  <c r="H18" i="2"/>
  <c r="H20" i="2" s="1"/>
  <c r="G18" i="2"/>
  <c r="G20" i="2" s="1"/>
  <c r="F18" i="2"/>
  <c r="E18" i="2"/>
  <c r="D18" i="2"/>
  <c r="D20" i="2" s="1"/>
  <c r="C18" i="2"/>
  <c r="C20" i="2" s="1"/>
  <c r="J17" i="2"/>
  <c r="J15" i="2"/>
  <c r="D14" i="2"/>
  <c r="J13" i="2"/>
  <c r="I13" i="2"/>
  <c r="H13" i="2"/>
  <c r="G13" i="2"/>
  <c r="F13" i="2"/>
  <c r="F22" i="2" s="1"/>
  <c r="F31" i="2" s="1"/>
  <c r="E13" i="2"/>
  <c r="D13" i="2"/>
  <c r="C13" i="2"/>
  <c r="B13" i="2"/>
  <c r="B22" i="2" s="1"/>
  <c r="B31" i="2" s="1"/>
  <c r="I12" i="2"/>
  <c r="G12" i="2"/>
  <c r="G21" i="2" s="1"/>
  <c r="F12" i="2"/>
  <c r="E12" i="2"/>
  <c r="D12" i="2"/>
  <c r="C12" i="2"/>
  <c r="C21" i="2" s="1"/>
  <c r="J11" i="2"/>
  <c r="J10" i="2"/>
  <c r="J9" i="2"/>
  <c r="J8" i="2"/>
  <c r="J7" i="2"/>
  <c r="J6" i="2"/>
  <c r="J12" i="2" s="1"/>
  <c r="H12" i="2"/>
  <c r="H21" i="2" s="1"/>
  <c r="J5" i="2"/>
  <c r="J14" i="2" l="1"/>
  <c r="H30" i="2"/>
  <c r="H32" i="2" s="1"/>
  <c r="H23" i="2"/>
  <c r="I22" i="2"/>
  <c r="I31" i="2" s="1"/>
  <c r="I32" i="2" s="1"/>
  <c r="I14" i="2"/>
  <c r="I69" i="2"/>
  <c r="I71" i="2" s="1"/>
  <c r="I62" i="2"/>
  <c r="J59" i="2"/>
  <c r="G69" i="2"/>
  <c r="G71" i="2" s="1"/>
  <c r="G62" i="2"/>
  <c r="B12" i="2"/>
  <c r="F21" i="2"/>
  <c r="F14" i="2"/>
  <c r="B18" i="2"/>
  <c r="B20" i="2" s="1"/>
  <c r="J16" i="2"/>
  <c r="J18" i="2" s="1"/>
  <c r="D30" i="2"/>
  <c r="D32" i="2" s="1"/>
  <c r="D23" i="2"/>
  <c r="C30" i="2"/>
  <c r="C32" i="2" s="1"/>
  <c r="C23" i="2"/>
  <c r="G30" i="2"/>
  <c r="G32" i="2" s="1"/>
  <c r="G23" i="2"/>
  <c r="F69" i="2"/>
  <c r="F71" i="2" s="1"/>
  <c r="F62" i="2"/>
  <c r="H14" i="2"/>
  <c r="G31" i="2"/>
  <c r="J28" i="2"/>
  <c r="C60" i="2"/>
  <c r="E14" i="2"/>
  <c r="E22" i="2"/>
  <c r="E31" i="2" s="1"/>
  <c r="E32" i="2" s="1"/>
  <c r="B51" i="2"/>
  <c r="J44" i="2"/>
  <c r="J51" i="2" s="1"/>
  <c r="J22" i="2"/>
  <c r="J31" i="2" s="1"/>
  <c r="C31" i="2"/>
  <c r="H53" i="2"/>
  <c r="H60" i="2"/>
  <c r="E69" i="2"/>
  <c r="E71" i="2" s="1"/>
  <c r="E62" i="2"/>
  <c r="J58" i="2"/>
  <c r="J61" i="2" s="1"/>
  <c r="J70" i="2" s="1"/>
  <c r="J66" i="2"/>
  <c r="J68" i="2" s="1"/>
  <c r="J24" i="2"/>
  <c r="J27" i="2" s="1"/>
  <c r="J29" i="2" s="1"/>
  <c r="D60" i="2"/>
  <c r="J64" i="2"/>
  <c r="C14" i="2"/>
  <c r="G14" i="2"/>
  <c r="J20" i="2" l="1"/>
  <c r="J21" i="2"/>
  <c r="F30" i="2"/>
  <c r="F32" i="2" s="1"/>
  <c r="F23" i="2"/>
  <c r="J60" i="2"/>
  <c r="J53" i="2"/>
  <c r="B21" i="2"/>
  <c r="B14" i="2"/>
  <c r="D69" i="2"/>
  <c r="D71" i="2" s="1"/>
  <c r="D62" i="2"/>
  <c r="I23" i="2"/>
  <c r="H69" i="2"/>
  <c r="H71" i="2" s="1"/>
  <c r="H62" i="2"/>
  <c r="B60" i="2"/>
  <c r="B53" i="2"/>
  <c r="C69" i="2"/>
  <c r="C71" i="2" s="1"/>
  <c r="C62" i="2"/>
  <c r="E23" i="2"/>
  <c r="B62" i="2" l="1"/>
  <c r="B69" i="2"/>
  <c r="B71" i="2" s="1"/>
  <c r="J30" i="2"/>
  <c r="J32" i="2" s="1"/>
  <c r="J72" i="2" s="1"/>
  <c r="J23" i="2"/>
  <c r="B30" i="2"/>
  <c r="B32" i="2" s="1"/>
  <c r="B23" i="2"/>
  <c r="J62" i="2"/>
  <c r="J69" i="2"/>
  <c r="J71" i="2" s="1"/>
</calcChain>
</file>

<file path=xl/sharedStrings.xml><?xml version="1.0" encoding="utf-8"?>
<sst xmlns="http://schemas.openxmlformats.org/spreadsheetml/2006/main" count="81" uniqueCount="58">
  <si>
    <r>
      <rPr>
        <b/>
        <sz val="11"/>
        <color indexed="9"/>
        <rFont val="Arial"/>
        <family val="2"/>
      </rPr>
      <t xml:space="preserve">Anexo I </t>
    </r>
    <r>
      <rPr>
        <b/>
        <sz val="8"/>
        <color indexed="9"/>
        <rFont val="Arial"/>
        <family val="2"/>
      </rPr>
      <t>PRESUPUESTO GENERAL 2020 CONSOLIDADO (TRLRHL)</t>
    </r>
  </si>
  <si>
    <t>ESTADO DE INGRESOS</t>
  </si>
  <si>
    <t>PREVISIONES INICIALES</t>
  </si>
  <si>
    <t>DIPUTACION DE GRANADA</t>
  </si>
  <si>
    <t>C.E.M.C.I.</t>
  </si>
  <si>
    <t>P. GARCIA LORCA</t>
  </si>
  <si>
    <t>A.P.E.I.</t>
  </si>
  <si>
    <t>P. TURISMO</t>
  </si>
  <si>
    <t>S.P.T</t>
  </si>
  <si>
    <t>V.I.S.O.G.S.A.</t>
  </si>
  <si>
    <t>GRANADA INNOVA</t>
  </si>
  <si>
    <t>TOTALES CONSOLIDADOS</t>
  </si>
  <si>
    <t>Cap. I Impuestos Directos</t>
  </si>
  <si>
    <t>Cap. II Impuestos Indirectos</t>
  </si>
  <si>
    <t>Cap. III Tasas y Otros Ingresos</t>
  </si>
  <si>
    <t>Cap. IV Transferencias Corrientes</t>
  </si>
  <si>
    <t>Ajustes por Movimientos Internos</t>
  </si>
  <si>
    <t>Cap. V Ingresos Patrimoniales</t>
  </si>
  <si>
    <t>TOTAL INGRESOS CORRIENTES</t>
  </si>
  <si>
    <t>Ajustes por Movimientos Internos de operaciones ctes.</t>
  </si>
  <si>
    <t>TOTAL INGRESOS CORRIENTES AJUSTADO</t>
  </si>
  <si>
    <t>Cap. VI Enajenación Inversiones Reales</t>
  </si>
  <si>
    <t>Cap. VII Transferencias Capital</t>
  </si>
  <si>
    <t>TOTAL INGRESOS DE CAPITAL</t>
  </si>
  <si>
    <t>Ajustes por Movimientos Internos de operaciones de capital</t>
  </si>
  <si>
    <t>TOTAL INGRESOS DE CAPITAL AJUSTADO</t>
  </si>
  <si>
    <t>TOTAL INGRESOS NO FINANCIEROS</t>
  </si>
  <si>
    <t>Total ajustes por operaciones no financieras</t>
  </si>
  <si>
    <t>TOTAL INGRESOS NO FINANCIEROS AJUSTADO</t>
  </si>
  <si>
    <t>Cap. VIII Activos Financieros</t>
  </si>
  <si>
    <t>Cap. IX Pasivos Financieros</t>
  </si>
  <si>
    <t>TOTAL INGRESOS FINANCIEROS</t>
  </si>
  <si>
    <t>Ajustes por Movimientos Internos de operaciones financieras</t>
  </si>
  <si>
    <t>TOTAL INGRESOS FINANCIEROS AJUSTADO</t>
  </si>
  <si>
    <t>TOTAL PRESUPUESTO CONSOLIDADO</t>
  </si>
  <si>
    <t>Total Ajustes por Movimientos Internos</t>
  </si>
  <si>
    <t>TOTAL PRESUPUESTO CONSOLIDADO AJUSTADO</t>
  </si>
  <si>
    <t>ESTADO DE GASTOS</t>
  </si>
  <si>
    <t>Cap. I Gastos de Personal</t>
  </si>
  <si>
    <t>Cap. II Gastos en bienes corrientes y servicios</t>
  </si>
  <si>
    <t>Cap. III Gastos financieros</t>
  </si>
  <si>
    <t>Cap. IV Transferencias corrientes</t>
  </si>
  <si>
    <t>Cap. V Fondo de Contingencia y otros imprevistos</t>
  </si>
  <si>
    <t>TOTAL GASTOS CORRIENTES</t>
  </si>
  <si>
    <t>Ajustes por Movimientos Internos por operaciones ctes</t>
  </si>
  <si>
    <t>TOTAL GASTOS CORRIENTES AJUSTADOS</t>
  </si>
  <si>
    <t>Cap. VI Inversiones reales</t>
  </si>
  <si>
    <t>Cap. VII Transferencias de Capital</t>
  </si>
  <si>
    <t>TOTAL GASTOS CAPITAL</t>
  </si>
  <si>
    <t>Ajustes por operaciones de capital</t>
  </si>
  <si>
    <t>TOTAL GASTOS CAPITAL AJUSTADO</t>
  </si>
  <si>
    <t>TOTAL GASTOS NO FINANCIEROS</t>
  </si>
  <si>
    <t>Ajustes por operaciones no financieras</t>
  </si>
  <si>
    <t>TOTAL GASTOS NO FINANCIEROS AJUSTADO</t>
  </si>
  <si>
    <t>TOTAL GASTOS FINANCIEROS</t>
  </si>
  <si>
    <t>Ajustes por operaciones financieras</t>
  </si>
  <si>
    <t>TOTAL GASTOS FINANCIEROS AJUSTADO</t>
  </si>
  <si>
    <t>SUPERAVIT/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</si>
</sst>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79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5" fillId="0" borderId="0" xfId="2"/>
    <xf numFmtId="4" fontId="6" fillId="4" borderId="6" xfId="1" applyNumberFormat="1" applyFont="1" applyFill="1" applyBorder="1" applyAlignment="1">
      <alignment horizontal="center" vertical="center" wrapText="1"/>
    </xf>
    <xf numFmtId="4" fontId="6" fillId="4" borderId="7" xfId="1" applyNumberFormat="1" applyFont="1" applyFill="1" applyBorder="1" applyAlignment="1">
      <alignment horizontal="center" vertical="center" wrapText="1"/>
    </xf>
    <xf numFmtId="4" fontId="6" fillId="4" borderId="8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indent="1"/>
    </xf>
    <xf numFmtId="4" fontId="2" fillId="0" borderId="10" xfId="1" applyNumberFormat="1" applyFont="1" applyFill="1" applyBorder="1" applyAlignment="1"/>
    <xf numFmtId="4" fontId="6" fillId="0" borderId="11" xfId="1" applyNumberFormat="1" applyFont="1" applyFill="1" applyBorder="1" applyAlignment="1"/>
    <xf numFmtId="4" fontId="2" fillId="0" borderId="12" xfId="1" applyNumberFormat="1" applyFont="1" applyFill="1" applyBorder="1" applyAlignment="1"/>
    <xf numFmtId="4" fontId="5" fillId="0" borderId="0" xfId="2" applyNumberFormat="1"/>
    <xf numFmtId="0" fontId="7" fillId="0" borderId="9" xfId="1" applyFont="1" applyFill="1" applyBorder="1" applyAlignment="1">
      <alignment horizontal="right" vertical="center" indent="1"/>
    </xf>
    <xf numFmtId="4" fontId="7" fillId="0" borderId="10" xfId="1" applyNumberFormat="1" applyFont="1" applyFill="1" applyBorder="1" applyAlignment="1"/>
    <xf numFmtId="4" fontId="7" fillId="0" borderId="12" xfId="1" applyNumberFormat="1" applyFont="1" applyFill="1" applyBorder="1" applyAlignment="1"/>
    <xf numFmtId="4" fontId="7" fillId="0" borderId="11" xfId="1" applyNumberFormat="1" applyFont="1" applyFill="1" applyBorder="1" applyAlignment="1"/>
    <xf numFmtId="0" fontId="6" fillId="5" borderId="9" xfId="1" applyFont="1" applyFill="1" applyBorder="1" applyAlignment="1">
      <alignment horizontal="left" vertical="center" indent="2"/>
    </xf>
    <xf numFmtId="4" fontId="6" fillId="5" borderId="10" xfId="1" applyNumberFormat="1" applyFont="1" applyFill="1" applyBorder="1" applyAlignment="1"/>
    <xf numFmtId="4" fontId="6" fillId="5" borderId="11" xfId="1" applyNumberFormat="1" applyFont="1" applyFill="1" applyBorder="1" applyAlignment="1"/>
    <xf numFmtId="0" fontId="8" fillId="0" borderId="9" xfId="1" applyFont="1" applyFill="1" applyBorder="1" applyAlignment="1">
      <alignment horizontal="right" vertical="center" indent="1"/>
    </xf>
    <xf numFmtId="4" fontId="8" fillId="0" borderId="10" xfId="1" applyNumberFormat="1" applyFont="1" applyFill="1" applyBorder="1" applyAlignment="1"/>
    <xf numFmtId="4" fontId="8" fillId="0" borderId="11" xfId="1" applyNumberFormat="1" applyFont="1" applyFill="1" applyBorder="1" applyAlignment="1"/>
    <xf numFmtId="0" fontId="6" fillId="3" borderId="13" xfId="1" applyFont="1" applyFill="1" applyBorder="1" applyAlignment="1">
      <alignment horizontal="left" vertical="center" indent="3"/>
    </xf>
    <xf numFmtId="4" fontId="6" fillId="3" borderId="14" xfId="1" applyNumberFormat="1" applyFont="1" applyFill="1" applyBorder="1" applyAlignment="1"/>
    <xf numFmtId="4" fontId="6" fillId="3" borderId="15" xfId="1" applyNumberFormat="1" applyFont="1" applyFill="1" applyBorder="1" applyAlignment="1"/>
    <xf numFmtId="4" fontId="2" fillId="0" borderId="11" xfId="1" applyNumberFormat="1" applyFont="1" applyFill="1" applyBorder="1" applyAlignment="1"/>
    <xf numFmtId="0" fontId="9" fillId="5" borderId="9" xfId="1" applyFont="1" applyFill="1" applyBorder="1" applyAlignment="1">
      <alignment horizontal="left" vertical="center" indent="2"/>
    </xf>
    <xf numFmtId="0" fontId="9" fillId="3" borderId="9" xfId="1" applyFont="1" applyFill="1" applyBorder="1" applyAlignment="1">
      <alignment horizontal="left" vertical="center" indent="3"/>
    </xf>
    <xf numFmtId="4" fontId="6" fillId="3" borderId="10" xfId="1" applyNumberFormat="1" applyFont="1" applyFill="1" applyBorder="1" applyAlignment="1"/>
    <xf numFmtId="4" fontId="6" fillId="3" borderId="11" xfId="1" applyNumberFormat="1" applyFont="1" applyFill="1" applyBorder="1" applyAlignment="1"/>
    <xf numFmtId="0" fontId="9" fillId="5" borderId="13" xfId="1" applyFont="1" applyFill="1" applyBorder="1" applyAlignment="1">
      <alignment horizontal="left" vertical="center" indent="2"/>
    </xf>
    <xf numFmtId="4" fontId="6" fillId="5" borderId="14" xfId="1" applyNumberFormat="1" applyFont="1" applyFill="1" applyBorder="1" applyAlignment="1"/>
    <xf numFmtId="4" fontId="6" fillId="5" borderId="15" xfId="1" applyNumberFormat="1" applyFont="1" applyFill="1" applyBorder="1" applyAlignment="1"/>
    <xf numFmtId="0" fontId="8" fillId="0" borderId="5" xfId="1" applyFont="1" applyFill="1" applyBorder="1" applyAlignment="1">
      <alignment horizontal="right" vertical="center" indent="1"/>
    </xf>
    <xf numFmtId="4" fontId="8" fillId="0" borderId="16" xfId="1" applyNumberFormat="1" applyFont="1" applyFill="1" applyBorder="1" applyAlignment="1"/>
    <xf numFmtId="4" fontId="8" fillId="0" borderId="17" xfId="1" applyNumberFormat="1" applyFont="1" applyFill="1" applyBorder="1" applyAlignment="1"/>
    <xf numFmtId="0" fontId="6" fillId="3" borderId="9" xfId="1" applyFont="1" applyFill="1" applyBorder="1" applyAlignment="1">
      <alignment horizontal="left" vertical="center" indent="3"/>
    </xf>
    <xf numFmtId="0" fontId="6" fillId="6" borderId="9" xfId="1" applyFont="1" applyFill="1" applyBorder="1" applyAlignment="1">
      <alignment horizontal="right" vertical="center"/>
    </xf>
    <xf numFmtId="4" fontId="6" fillId="6" borderId="10" xfId="1" applyNumberFormat="1" applyFont="1" applyFill="1" applyBorder="1" applyAlignment="1"/>
    <xf numFmtId="4" fontId="6" fillId="6" borderId="11" xfId="1" applyNumberFormat="1" applyFont="1" applyFill="1" applyBorder="1" applyAlignment="1"/>
    <xf numFmtId="0" fontId="8" fillId="4" borderId="9" xfId="1" applyFont="1" applyFill="1" applyBorder="1" applyAlignment="1">
      <alignment horizontal="left" vertical="center"/>
    </xf>
    <xf numFmtId="4" fontId="10" fillId="4" borderId="10" xfId="1" applyNumberFormat="1" applyFont="1" applyFill="1" applyBorder="1" applyAlignment="1"/>
    <xf numFmtId="4" fontId="10" fillId="4" borderId="11" xfId="1" applyNumberFormat="1" applyFont="1" applyFill="1" applyBorder="1" applyAlignment="1"/>
    <xf numFmtId="0" fontId="11" fillId="0" borderId="0" xfId="2" applyFont="1"/>
    <xf numFmtId="4" fontId="6" fillId="7" borderId="13" xfId="1" applyNumberFormat="1" applyFont="1" applyFill="1" applyBorder="1" applyAlignment="1">
      <alignment horizontal="right" vertical="center"/>
    </xf>
    <xf numFmtId="4" fontId="6" fillId="7" borderId="14" xfId="1" applyNumberFormat="1" applyFont="1" applyFill="1" applyBorder="1" applyAlignment="1"/>
    <xf numFmtId="4" fontId="6" fillId="7" borderId="15" xfId="1" applyNumberFormat="1" applyFont="1" applyFill="1" applyBorder="1" applyAlignment="1"/>
    <xf numFmtId="4" fontId="6" fillId="0" borderId="0" xfId="1" applyNumberFormat="1" applyFont="1" applyFill="1" applyBorder="1" applyAlignment="1">
      <alignment horizontal="left" vertical="center"/>
    </xf>
    <xf numFmtId="4" fontId="6" fillId="0" borderId="0" xfId="1" applyNumberFormat="1" applyFont="1" applyFill="1" applyBorder="1" applyAlignment="1"/>
    <xf numFmtId="0" fontId="2" fillId="0" borderId="0" xfId="1" applyFont="1" applyBorder="1" applyAlignment="1" applyProtection="1">
      <alignment horizontal="center" vertical="center"/>
    </xf>
    <xf numFmtId="49" fontId="2" fillId="0" borderId="9" xfId="1" applyNumberFormat="1" applyFont="1" applyFill="1" applyBorder="1" applyAlignment="1">
      <alignment horizontal="left" vertical="center" indent="1"/>
    </xf>
    <xf numFmtId="49" fontId="7" fillId="0" borderId="9" xfId="1" applyNumberFormat="1" applyFont="1" applyFill="1" applyBorder="1" applyAlignment="1">
      <alignment horizontal="right" vertical="center" indent="1"/>
    </xf>
    <xf numFmtId="4" fontId="7" fillId="0" borderId="0" xfId="1" applyNumberFormat="1" applyFont="1" applyFill="1" applyBorder="1" applyAlignment="1"/>
    <xf numFmtId="4" fontId="2" fillId="0" borderId="0" xfId="1" applyNumberFormat="1" applyFont="1" applyFill="1" applyBorder="1" applyAlignment="1"/>
    <xf numFmtId="49" fontId="6" fillId="5" borderId="9" xfId="1" applyNumberFormat="1" applyFont="1" applyFill="1" applyBorder="1" applyAlignment="1">
      <alignment horizontal="left" vertical="center" indent="2"/>
    </xf>
    <xf numFmtId="49" fontId="6" fillId="3" borderId="9" xfId="1" applyNumberFormat="1" applyFont="1" applyFill="1" applyBorder="1" applyAlignment="1">
      <alignment horizontal="left" vertical="center" indent="3"/>
    </xf>
    <xf numFmtId="49" fontId="8" fillId="0" borderId="9" xfId="1" applyNumberFormat="1" applyFont="1" applyFill="1" applyBorder="1" applyAlignment="1">
      <alignment horizontal="right" vertical="center" indent="1"/>
    </xf>
    <xf numFmtId="4" fontId="12" fillId="0" borderId="10" xfId="1" applyNumberFormat="1" applyFont="1" applyFill="1" applyBorder="1" applyAlignment="1"/>
    <xf numFmtId="4" fontId="12" fillId="0" borderId="12" xfId="1" applyNumberFormat="1" applyFont="1" applyFill="1" applyBorder="1" applyAlignment="1"/>
    <xf numFmtId="4" fontId="12" fillId="0" borderId="11" xfId="1" applyNumberFormat="1" applyFont="1" applyFill="1" applyBorder="1" applyAlignment="1"/>
    <xf numFmtId="49" fontId="10" fillId="0" borderId="9" xfId="1" applyNumberFormat="1" applyFont="1" applyFill="1" applyBorder="1" applyAlignment="1">
      <alignment horizontal="right" vertical="center" indent="1"/>
    </xf>
    <xf numFmtId="4" fontId="10" fillId="0" borderId="10" xfId="1" applyNumberFormat="1" applyFont="1" applyFill="1" applyBorder="1" applyAlignment="1"/>
    <xf numFmtId="4" fontId="10" fillId="0" borderId="11" xfId="1" applyNumberFormat="1" applyFont="1" applyFill="1" applyBorder="1" applyAlignment="1"/>
    <xf numFmtId="49" fontId="9" fillId="3" borderId="9" xfId="1" applyNumberFormat="1" applyFont="1" applyFill="1" applyBorder="1" applyAlignment="1">
      <alignment horizontal="left" indent="3"/>
    </xf>
    <xf numFmtId="0" fontId="7" fillId="4" borderId="9" xfId="1" applyFont="1" applyFill="1" applyBorder="1" applyAlignment="1">
      <alignment horizontal="right" vertical="center" indent="1"/>
    </xf>
    <xf numFmtId="4" fontId="8" fillId="4" borderId="10" xfId="1" applyNumberFormat="1" applyFont="1" applyFill="1" applyBorder="1" applyAlignment="1"/>
    <xf numFmtId="4" fontId="8" fillId="4" borderId="11" xfId="1" applyNumberFormat="1" applyFont="1" applyFill="1" applyBorder="1" applyAlignment="1"/>
    <xf numFmtId="0" fontId="2" fillId="0" borderId="0" xfId="1" applyFont="1" applyBorder="1" applyAlignment="1" applyProtection="1"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0" fontId="6" fillId="7" borderId="19" xfId="3" applyFont="1" applyFill="1" applyBorder="1" applyAlignment="1">
      <alignment horizontal="center"/>
    </xf>
    <xf numFmtId="4" fontId="6" fillId="7" borderId="10" xfId="1" applyNumberFormat="1" applyFont="1" applyFill="1" applyBorder="1" applyProtection="1">
      <protection locked="0"/>
    </xf>
    <xf numFmtId="0" fontId="5" fillId="0" borderId="0" xfId="2" applyAlignment="1"/>
    <xf numFmtId="0" fontId="6" fillId="7" borderId="7" xfId="1" applyFont="1" applyFill="1" applyBorder="1" applyAlignment="1" applyProtection="1">
      <alignment horizontal="center"/>
      <protection locked="0"/>
    </xf>
    <xf numFmtId="0" fontId="6" fillId="7" borderId="18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3" xfId="2"/>
    <cellStyle name="Normal_Consolidación Estados Liquidación_2004" xfId="1"/>
    <cellStyle name="Normal_Presupuesto Consolidado 2011 (3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epe\AppData\Local\Microsoft\Windows\Temporary%20Internet%20Files\Low\Content.IE5\N9021R7X\Documents%20and%20Settings\AE_PEPER\Mis%20documentos\2006\Presupuesto%202007\Presupuesto%202007\PROYECTO%20PRESUPUESTO%202007%20DEF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"/>
      <sheetName val="INGRESOS  (2)"/>
      <sheetName val="ECONOMICA"/>
      <sheetName val="Cap. I"/>
      <sheetName val="FUNCIONAL"/>
      <sheetName val="ORGANICA"/>
      <sheetName val="ORGANICA (2)"/>
      <sheetName val="PLAN DE INVERSIONES"/>
      <sheetName val="Estado de la Deuda"/>
      <sheetName val="CONSOLIDADO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2"/>
  <sheetViews>
    <sheetView tabSelected="1" workbookViewId="0">
      <selection activeCell="D14" sqref="D14"/>
    </sheetView>
  </sheetViews>
  <sheetFormatPr baseColWidth="10" defaultRowHeight="12.75" x14ac:dyDescent="0.2"/>
  <cols>
    <col min="1" max="1" width="45.5703125" style="70" bestFit="1" customWidth="1"/>
    <col min="2" max="2" width="14.85546875" style="2" bestFit="1" customWidth="1"/>
    <col min="3" max="3" width="13.140625" style="2" bestFit="1" customWidth="1"/>
    <col min="4" max="4" width="14.42578125" style="2" customWidth="1"/>
    <col min="5" max="5" width="14.42578125" style="2" bestFit="1" customWidth="1"/>
    <col min="6" max="6" width="15.140625" style="2" bestFit="1" customWidth="1"/>
    <col min="7" max="7" width="13.42578125" style="2" bestFit="1" customWidth="1"/>
    <col min="8" max="8" width="13.5703125" style="2" bestFit="1" customWidth="1"/>
    <col min="9" max="9" width="9.7109375" style="2" hidden="1" customWidth="1"/>
    <col min="10" max="10" width="18.5703125" style="2" customWidth="1"/>
    <col min="11" max="256" width="11.42578125" style="2"/>
    <col min="257" max="257" width="45.5703125" style="2" bestFit="1" customWidth="1"/>
    <col min="258" max="258" width="14.85546875" style="2" bestFit="1" customWidth="1"/>
    <col min="259" max="259" width="13.140625" style="2" bestFit="1" customWidth="1"/>
    <col min="260" max="260" width="14.42578125" style="2" customWidth="1"/>
    <col min="261" max="261" width="14.42578125" style="2" bestFit="1" customWidth="1"/>
    <col min="262" max="262" width="15.140625" style="2" bestFit="1" customWidth="1"/>
    <col min="263" max="263" width="13.42578125" style="2" bestFit="1" customWidth="1"/>
    <col min="264" max="264" width="13.5703125" style="2" bestFit="1" customWidth="1"/>
    <col min="265" max="265" width="9.7109375" style="2" customWidth="1"/>
    <col min="266" max="266" width="18.5703125" style="2" customWidth="1"/>
    <col min="267" max="512" width="11.42578125" style="2"/>
    <col min="513" max="513" width="45.5703125" style="2" bestFit="1" customWidth="1"/>
    <col min="514" max="514" width="14.85546875" style="2" bestFit="1" customWidth="1"/>
    <col min="515" max="515" width="13.140625" style="2" bestFit="1" customWidth="1"/>
    <col min="516" max="516" width="14.42578125" style="2" customWidth="1"/>
    <col min="517" max="517" width="14.42578125" style="2" bestFit="1" customWidth="1"/>
    <col min="518" max="518" width="15.140625" style="2" bestFit="1" customWidth="1"/>
    <col min="519" max="519" width="13.42578125" style="2" bestFit="1" customWidth="1"/>
    <col min="520" max="520" width="13.5703125" style="2" bestFit="1" customWidth="1"/>
    <col min="521" max="521" width="9.7109375" style="2" customWidth="1"/>
    <col min="522" max="522" width="18.5703125" style="2" customWidth="1"/>
    <col min="523" max="768" width="11.42578125" style="2"/>
    <col min="769" max="769" width="45.5703125" style="2" bestFit="1" customWidth="1"/>
    <col min="770" max="770" width="14.85546875" style="2" bestFit="1" customWidth="1"/>
    <col min="771" max="771" width="13.140625" style="2" bestFit="1" customWidth="1"/>
    <col min="772" max="772" width="14.42578125" style="2" customWidth="1"/>
    <col min="773" max="773" width="14.42578125" style="2" bestFit="1" customWidth="1"/>
    <col min="774" max="774" width="15.140625" style="2" bestFit="1" customWidth="1"/>
    <col min="775" max="775" width="13.42578125" style="2" bestFit="1" customWidth="1"/>
    <col min="776" max="776" width="13.5703125" style="2" bestFit="1" customWidth="1"/>
    <col min="777" max="777" width="9.7109375" style="2" customWidth="1"/>
    <col min="778" max="778" width="18.5703125" style="2" customWidth="1"/>
    <col min="779" max="1024" width="11.42578125" style="2"/>
    <col min="1025" max="1025" width="45.5703125" style="2" bestFit="1" customWidth="1"/>
    <col min="1026" max="1026" width="14.85546875" style="2" bestFit="1" customWidth="1"/>
    <col min="1027" max="1027" width="13.140625" style="2" bestFit="1" customWidth="1"/>
    <col min="1028" max="1028" width="14.42578125" style="2" customWidth="1"/>
    <col min="1029" max="1029" width="14.42578125" style="2" bestFit="1" customWidth="1"/>
    <col min="1030" max="1030" width="15.140625" style="2" bestFit="1" customWidth="1"/>
    <col min="1031" max="1031" width="13.42578125" style="2" bestFit="1" customWidth="1"/>
    <col min="1032" max="1032" width="13.5703125" style="2" bestFit="1" customWidth="1"/>
    <col min="1033" max="1033" width="9.7109375" style="2" customWidth="1"/>
    <col min="1034" max="1034" width="18.5703125" style="2" customWidth="1"/>
    <col min="1035" max="1280" width="11.42578125" style="2"/>
    <col min="1281" max="1281" width="45.5703125" style="2" bestFit="1" customWidth="1"/>
    <col min="1282" max="1282" width="14.85546875" style="2" bestFit="1" customWidth="1"/>
    <col min="1283" max="1283" width="13.140625" style="2" bestFit="1" customWidth="1"/>
    <col min="1284" max="1284" width="14.42578125" style="2" customWidth="1"/>
    <col min="1285" max="1285" width="14.42578125" style="2" bestFit="1" customWidth="1"/>
    <col min="1286" max="1286" width="15.140625" style="2" bestFit="1" customWidth="1"/>
    <col min="1287" max="1287" width="13.42578125" style="2" bestFit="1" customWidth="1"/>
    <col min="1288" max="1288" width="13.5703125" style="2" bestFit="1" customWidth="1"/>
    <col min="1289" max="1289" width="9.7109375" style="2" customWidth="1"/>
    <col min="1290" max="1290" width="18.5703125" style="2" customWidth="1"/>
    <col min="1291" max="1536" width="11.42578125" style="2"/>
    <col min="1537" max="1537" width="45.5703125" style="2" bestFit="1" customWidth="1"/>
    <col min="1538" max="1538" width="14.85546875" style="2" bestFit="1" customWidth="1"/>
    <col min="1539" max="1539" width="13.140625" style="2" bestFit="1" customWidth="1"/>
    <col min="1540" max="1540" width="14.42578125" style="2" customWidth="1"/>
    <col min="1541" max="1541" width="14.42578125" style="2" bestFit="1" customWidth="1"/>
    <col min="1542" max="1542" width="15.140625" style="2" bestFit="1" customWidth="1"/>
    <col min="1543" max="1543" width="13.42578125" style="2" bestFit="1" customWidth="1"/>
    <col min="1544" max="1544" width="13.5703125" style="2" bestFit="1" customWidth="1"/>
    <col min="1545" max="1545" width="9.7109375" style="2" customWidth="1"/>
    <col min="1546" max="1546" width="18.5703125" style="2" customWidth="1"/>
    <col min="1547" max="1792" width="11.42578125" style="2"/>
    <col min="1793" max="1793" width="45.5703125" style="2" bestFit="1" customWidth="1"/>
    <col min="1794" max="1794" width="14.85546875" style="2" bestFit="1" customWidth="1"/>
    <col min="1795" max="1795" width="13.140625" style="2" bestFit="1" customWidth="1"/>
    <col min="1796" max="1796" width="14.42578125" style="2" customWidth="1"/>
    <col min="1797" max="1797" width="14.42578125" style="2" bestFit="1" customWidth="1"/>
    <col min="1798" max="1798" width="15.140625" style="2" bestFit="1" customWidth="1"/>
    <col min="1799" max="1799" width="13.42578125" style="2" bestFit="1" customWidth="1"/>
    <col min="1800" max="1800" width="13.5703125" style="2" bestFit="1" customWidth="1"/>
    <col min="1801" max="1801" width="9.7109375" style="2" customWidth="1"/>
    <col min="1802" max="1802" width="18.5703125" style="2" customWidth="1"/>
    <col min="1803" max="2048" width="11.42578125" style="2"/>
    <col min="2049" max="2049" width="45.5703125" style="2" bestFit="1" customWidth="1"/>
    <col min="2050" max="2050" width="14.85546875" style="2" bestFit="1" customWidth="1"/>
    <col min="2051" max="2051" width="13.140625" style="2" bestFit="1" customWidth="1"/>
    <col min="2052" max="2052" width="14.42578125" style="2" customWidth="1"/>
    <col min="2053" max="2053" width="14.42578125" style="2" bestFit="1" customWidth="1"/>
    <col min="2054" max="2054" width="15.140625" style="2" bestFit="1" customWidth="1"/>
    <col min="2055" max="2055" width="13.42578125" style="2" bestFit="1" customWidth="1"/>
    <col min="2056" max="2056" width="13.5703125" style="2" bestFit="1" customWidth="1"/>
    <col min="2057" max="2057" width="9.7109375" style="2" customWidth="1"/>
    <col min="2058" max="2058" width="18.5703125" style="2" customWidth="1"/>
    <col min="2059" max="2304" width="11.42578125" style="2"/>
    <col min="2305" max="2305" width="45.5703125" style="2" bestFit="1" customWidth="1"/>
    <col min="2306" max="2306" width="14.85546875" style="2" bestFit="1" customWidth="1"/>
    <col min="2307" max="2307" width="13.140625" style="2" bestFit="1" customWidth="1"/>
    <col min="2308" max="2308" width="14.42578125" style="2" customWidth="1"/>
    <col min="2309" max="2309" width="14.42578125" style="2" bestFit="1" customWidth="1"/>
    <col min="2310" max="2310" width="15.140625" style="2" bestFit="1" customWidth="1"/>
    <col min="2311" max="2311" width="13.42578125" style="2" bestFit="1" customWidth="1"/>
    <col min="2312" max="2312" width="13.5703125" style="2" bestFit="1" customWidth="1"/>
    <col min="2313" max="2313" width="9.7109375" style="2" customWidth="1"/>
    <col min="2314" max="2314" width="18.5703125" style="2" customWidth="1"/>
    <col min="2315" max="2560" width="11.42578125" style="2"/>
    <col min="2561" max="2561" width="45.5703125" style="2" bestFit="1" customWidth="1"/>
    <col min="2562" max="2562" width="14.85546875" style="2" bestFit="1" customWidth="1"/>
    <col min="2563" max="2563" width="13.140625" style="2" bestFit="1" customWidth="1"/>
    <col min="2564" max="2564" width="14.42578125" style="2" customWidth="1"/>
    <col min="2565" max="2565" width="14.42578125" style="2" bestFit="1" customWidth="1"/>
    <col min="2566" max="2566" width="15.140625" style="2" bestFit="1" customWidth="1"/>
    <col min="2567" max="2567" width="13.42578125" style="2" bestFit="1" customWidth="1"/>
    <col min="2568" max="2568" width="13.5703125" style="2" bestFit="1" customWidth="1"/>
    <col min="2569" max="2569" width="9.7109375" style="2" customWidth="1"/>
    <col min="2570" max="2570" width="18.5703125" style="2" customWidth="1"/>
    <col min="2571" max="2816" width="11.42578125" style="2"/>
    <col min="2817" max="2817" width="45.5703125" style="2" bestFit="1" customWidth="1"/>
    <col min="2818" max="2818" width="14.85546875" style="2" bestFit="1" customWidth="1"/>
    <col min="2819" max="2819" width="13.140625" style="2" bestFit="1" customWidth="1"/>
    <col min="2820" max="2820" width="14.42578125" style="2" customWidth="1"/>
    <col min="2821" max="2821" width="14.42578125" style="2" bestFit="1" customWidth="1"/>
    <col min="2822" max="2822" width="15.140625" style="2" bestFit="1" customWidth="1"/>
    <col min="2823" max="2823" width="13.42578125" style="2" bestFit="1" customWidth="1"/>
    <col min="2824" max="2824" width="13.5703125" style="2" bestFit="1" customWidth="1"/>
    <col min="2825" max="2825" width="9.7109375" style="2" customWidth="1"/>
    <col min="2826" max="2826" width="18.5703125" style="2" customWidth="1"/>
    <col min="2827" max="3072" width="11.42578125" style="2"/>
    <col min="3073" max="3073" width="45.5703125" style="2" bestFit="1" customWidth="1"/>
    <col min="3074" max="3074" width="14.85546875" style="2" bestFit="1" customWidth="1"/>
    <col min="3075" max="3075" width="13.140625" style="2" bestFit="1" customWidth="1"/>
    <col min="3076" max="3076" width="14.42578125" style="2" customWidth="1"/>
    <col min="3077" max="3077" width="14.42578125" style="2" bestFit="1" customWidth="1"/>
    <col min="3078" max="3078" width="15.140625" style="2" bestFit="1" customWidth="1"/>
    <col min="3079" max="3079" width="13.42578125" style="2" bestFit="1" customWidth="1"/>
    <col min="3080" max="3080" width="13.5703125" style="2" bestFit="1" customWidth="1"/>
    <col min="3081" max="3081" width="9.7109375" style="2" customWidth="1"/>
    <col min="3082" max="3082" width="18.5703125" style="2" customWidth="1"/>
    <col min="3083" max="3328" width="11.42578125" style="2"/>
    <col min="3329" max="3329" width="45.5703125" style="2" bestFit="1" customWidth="1"/>
    <col min="3330" max="3330" width="14.85546875" style="2" bestFit="1" customWidth="1"/>
    <col min="3331" max="3331" width="13.140625" style="2" bestFit="1" customWidth="1"/>
    <col min="3332" max="3332" width="14.42578125" style="2" customWidth="1"/>
    <col min="3333" max="3333" width="14.42578125" style="2" bestFit="1" customWidth="1"/>
    <col min="3334" max="3334" width="15.140625" style="2" bestFit="1" customWidth="1"/>
    <col min="3335" max="3335" width="13.42578125" style="2" bestFit="1" customWidth="1"/>
    <col min="3336" max="3336" width="13.5703125" style="2" bestFit="1" customWidth="1"/>
    <col min="3337" max="3337" width="9.7109375" style="2" customWidth="1"/>
    <col min="3338" max="3338" width="18.5703125" style="2" customWidth="1"/>
    <col min="3339" max="3584" width="11.42578125" style="2"/>
    <col min="3585" max="3585" width="45.5703125" style="2" bestFit="1" customWidth="1"/>
    <col min="3586" max="3586" width="14.85546875" style="2" bestFit="1" customWidth="1"/>
    <col min="3587" max="3587" width="13.140625" style="2" bestFit="1" customWidth="1"/>
    <col min="3588" max="3588" width="14.42578125" style="2" customWidth="1"/>
    <col min="3589" max="3589" width="14.42578125" style="2" bestFit="1" customWidth="1"/>
    <col min="3590" max="3590" width="15.140625" style="2" bestFit="1" customWidth="1"/>
    <col min="3591" max="3591" width="13.42578125" style="2" bestFit="1" customWidth="1"/>
    <col min="3592" max="3592" width="13.5703125" style="2" bestFit="1" customWidth="1"/>
    <col min="3593" max="3593" width="9.7109375" style="2" customWidth="1"/>
    <col min="3594" max="3594" width="18.5703125" style="2" customWidth="1"/>
    <col min="3595" max="3840" width="11.42578125" style="2"/>
    <col min="3841" max="3841" width="45.5703125" style="2" bestFit="1" customWidth="1"/>
    <col min="3842" max="3842" width="14.85546875" style="2" bestFit="1" customWidth="1"/>
    <col min="3843" max="3843" width="13.140625" style="2" bestFit="1" customWidth="1"/>
    <col min="3844" max="3844" width="14.42578125" style="2" customWidth="1"/>
    <col min="3845" max="3845" width="14.42578125" style="2" bestFit="1" customWidth="1"/>
    <col min="3846" max="3846" width="15.140625" style="2" bestFit="1" customWidth="1"/>
    <col min="3847" max="3847" width="13.42578125" style="2" bestFit="1" customWidth="1"/>
    <col min="3848" max="3848" width="13.5703125" style="2" bestFit="1" customWidth="1"/>
    <col min="3849" max="3849" width="9.7109375" style="2" customWidth="1"/>
    <col min="3850" max="3850" width="18.5703125" style="2" customWidth="1"/>
    <col min="3851" max="4096" width="11.42578125" style="2"/>
    <col min="4097" max="4097" width="45.5703125" style="2" bestFit="1" customWidth="1"/>
    <col min="4098" max="4098" width="14.85546875" style="2" bestFit="1" customWidth="1"/>
    <col min="4099" max="4099" width="13.140625" style="2" bestFit="1" customWidth="1"/>
    <col min="4100" max="4100" width="14.42578125" style="2" customWidth="1"/>
    <col min="4101" max="4101" width="14.42578125" style="2" bestFit="1" customWidth="1"/>
    <col min="4102" max="4102" width="15.140625" style="2" bestFit="1" customWidth="1"/>
    <col min="4103" max="4103" width="13.42578125" style="2" bestFit="1" customWidth="1"/>
    <col min="4104" max="4104" width="13.5703125" style="2" bestFit="1" customWidth="1"/>
    <col min="4105" max="4105" width="9.7109375" style="2" customWidth="1"/>
    <col min="4106" max="4106" width="18.5703125" style="2" customWidth="1"/>
    <col min="4107" max="4352" width="11.42578125" style="2"/>
    <col min="4353" max="4353" width="45.5703125" style="2" bestFit="1" customWidth="1"/>
    <col min="4354" max="4354" width="14.85546875" style="2" bestFit="1" customWidth="1"/>
    <col min="4355" max="4355" width="13.140625" style="2" bestFit="1" customWidth="1"/>
    <col min="4356" max="4356" width="14.42578125" style="2" customWidth="1"/>
    <col min="4357" max="4357" width="14.42578125" style="2" bestFit="1" customWidth="1"/>
    <col min="4358" max="4358" width="15.140625" style="2" bestFit="1" customWidth="1"/>
    <col min="4359" max="4359" width="13.42578125" style="2" bestFit="1" customWidth="1"/>
    <col min="4360" max="4360" width="13.5703125" style="2" bestFit="1" customWidth="1"/>
    <col min="4361" max="4361" width="9.7109375" style="2" customWidth="1"/>
    <col min="4362" max="4362" width="18.5703125" style="2" customWidth="1"/>
    <col min="4363" max="4608" width="11.42578125" style="2"/>
    <col min="4609" max="4609" width="45.5703125" style="2" bestFit="1" customWidth="1"/>
    <col min="4610" max="4610" width="14.85546875" style="2" bestFit="1" customWidth="1"/>
    <col min="4611" max="4611" width="13.140625" style="2" bestFit="1" customWidth="1"/>
    <col min="4612" max="4612" width="14.42578125" style="2" customWidth="1"/>
    <col min="4613" max="4613" width="14.42578125" style="2" bestFit="1" customWidth="1"/>
    <col min="4614" max="4614" width="15.140625" style="2" bestFit="1" customWidth="1"/>
    <col min="4615" max="4615" width="13.42578125" style="2" bestFit="1" customWidth="1"/>
    <col min="4616" max="4616" width="13.5703125" style="2" bestFit="1" customWidth="1"/>
    <col min="4617" max="4617" width="9.7109375" style="2" customWidth="1"/>
    <col min="4618" max="4618" width="18.5703125" style="2" customWidth="1"/>
    <col min="4619" max="4864" width="11.42578125" style="2"/>
    <col min="4865" max="4865" width="45.5703125" style="2" bestFit="1" customWidth="1"/>
    <col min="4866" max="4866" width="14.85546875" style="2" bestFit="1" customWidth="1"/>
    <col min="4867" max="4867" width="13.140625" style="2" bestFit="1" customWidth="1"/>
    <col min="4868" max="4868" width="14.42578125" style="2" customWidth="1"/>
    <col min="4869" max="4869" width="14.42578125" style="2" bestFit="1" customWidth="1"/>
    <col min="4870" max="4870" width="15.140625" style="2" bestFit="1" customWidth="1"/>
    <col min="4871" max="4871" width="13.42578125" style="2" bestFit="1" customWidth="1"/>
    <col min="4872" max="4872" width="13.5703125" style="2" bestFit="1" customWidth="1"/>
    <col min="4873" max="4873" width="9.7109375" style="2" customWidth="1"/>
    <col min="4874" max="4874" width="18.5703125" style="2" customWidth="1"/>
    <col min="4875" max="5120" width="11.42578125" style="2"/>
    <col min="5121" max="5121" width="45.5703125" style="2" bestFit="1" customWidth="1"/>
    <col min="5122" max="5122" width="14.85546875" style="2" bestFit="1" customWidth="1"/>
    <col min="5123" max="5123" width="13.140625" style="2" bestFit="1" customWidth="1"/>
    <col min="5124" max="5124" width="14.42578125" style="2" customWidth="1"/>
    <col min="5125" max="5125" width="14.42578125" style="2" bestFit="1" customWidth="1"/>
    <col min="5126" max="5126" width="15.140625" style="2" bestFit="1" customWidth="1"/>
    <col min="5127" max="5127" width="13.42578125" style="2" bestFit="1" customWidth="1"/>
    <col min="5128" max="5128" width="13.5703125" style="2" bestFit="1" customWidth="1"/>
    <col min="5129" max="5129" width="9.7109375" style="2" customWidth="1"/>
    <col min="5130" max="5130" width="18.5703125" style="2" customWidth="1"/>
    <col min="5131" max="5376" width="11.42578125" style="2"/>
    <col min="5377" max="5377" width="45.5703125" style="2" bestFit="1" customWidth="1"/>
    <col min="5378" max="5378" width="14.85546875" style="2" bestFit="1" customWidth="1"/>
    <col min="5379" max="5379" width="13.140625" style="2" bestFit="1" customWidth="1"/>
    <col min="5380" max="5380" width="14.42578125" style="2" customWidth="1"/>
    <col min="5381" max="5381" width="14.42578125" style="2" bestFit="1" customWidth="1"/>
    <col min="5382" max="5382" width="15.140625" style="2" bestFit="1" customWidth="1"/>
    <col min="5383" max="5383" width="13.42578125" style="2" bestFit="1" customWidth="1"/>
    <col min="5384" max="5384" width="13.5703125" style="2" bestFit="1" customWidth="1"/>
    <col min="5385" max="5385" width="9.7109375" style="2" customWidth="1"/>
    <col min="5386" max="5386" width="18.5703125" style="2" customWidth="1"/>
    <col min="5387" max="5632" width="11.42578125" style="2"/>
    <col min="5633" max="5633" width="45.5703125" style="2" bestFit="1" customWidth="1"/>
    <col min="5634" max="5634" width="14.85546875" style="2" bestFit="1" customWidth="1"/>
    <col min="5635" max="5635" width="13.140625" style="2" bestFit="1" customWidth="1"/>
    <col min="5636" max="5636" width="14.42578125" style="2" customWidth="1"/>
    <col min="5637" max="5637" width="14.42578125" style="2" bestFit="1" customWidth="1"/>
    <col min="5638" max="5638" width="15.140625" style="2" bestFit="1" customWidth="1"/>
    <col min="5639" max="5639" width="13.42578125" style="2" bestFit="1" customWidth="1"/>
    <col min="5640" max="5640" width="13.5703125" style="2" bestFit="1" customWidth="1"/>
    <col min="5641" max="5641" width="9.7109375" style="2" customWidth="1"/>
    <col min="5642" max="5642" width="18.5703125" style="2" customWidth="1"/>
    <col min="5643" max="5888" width="11.42578125" style="2"/>
    <col min="5889" max="5889" width="45.5703125" style="2" bestFit="1" customWidth="1"/>
    <col min="5890" max="5890" width="14.85546875" style="2" bestFit="1" customWidth="1"/>
    <col min="5891" max="5891" width="13.140625" style="2" bestFit="1" customWidth="1"/>
    <col min="5892" max="5892" width="14.42578125" style="2" customWidth="1"/>
    <col min="5893" max="5893" width="14.42578125" style="2" bestFit="1" customWidth="1"/>
    <col min="5894" max="5894" width="15.140625" style="2" bestFit="1" customWidth="1"/>
    <col min="5895" max="5895" width="13.42578125" style="2" bestFit="1" customWidth="1"/>
    <col min="5896" max="5896" width="13.5703125" style="2" bestFit="1" customWidth="1"/>
    <col min="5897" max="5897" width="9.7109375" style="2" customWidth="1"/>
    <col min="5898" max="5898" width="18.5703125" style="2" customWidth="1"/>
    <col min="5899" max="6144" width="11.42578125" style="2"/>
    <col min="6145" max="6145" width="45.5703125" style="2" bestFit="1" customWidth="1"/>
    <col min="6146" max="6146" width="14.85546875" style="2" bestFit="1" customWidth="1"/>
    <col min="6147" max="6147" width="13.140625" style="2" bestFit="1" customWidth="1"/>
    <col min="6148" max="6148" width="14.42578125" style="2" customWidth="1"/>
    <col min="6149" max="6149" width="14.42578125" style="2" bestFit="1" customWidth="1"/>
    <col min="6150" max="6150" width="15.140625" style="2" bestFit="1" customWidth="1"/>
    <col min="6151" max="6151" width="13.42578125" style="2" bestFit="1" customWidth="1"/>
    <col min="6152" max="6152" width="13.5703125" style="2" bestFit="1" customWidth="1"/>
    <col min="6153" max="6153" width="9.7109375" style="2" customWidth="1"/>
    <col min="6154" max="6154" width="18.5703125" style="2" customWidth="1"/>
    <col min="6155" max="6400" width="11.42578125" style="2"/>
    <col min="6401" max="6401" width="45.5703125" style="2" bestFit="1" customWidth="1"/>
    <col min="6402" max="6402" width="14.85546875" style="2" bestFit="1" customWidth="1"/>
    <col min="6403" max="6403" width="13.140625" style="2" bestFit="1" customWidth="1"/>
    <col min="6404" max="6404" width="14.42578125" style="2" customWidth="1"/>
    <col min="6405" max="6405" width="14.42578125" style="2" bestFit="1" customWidth="1"/>
    <col min="6406" max="6406" width="15.140625" style="2" bestFit="1" customWidth="1"/>
    <col min="6407" max="6407" width="13.42578125" style="2" bestFit="1" customWidth="1"/>
    <col min="6408" max="6408" width="13.5703125" style="2" bestFit="1" customWidth="1"/>
    <col min="6409" max="6409" width="9.7109375" style="2" customWidth="1"/>
    <col min="6410" max="6410" width="18.5703125" style="2" customWidth="1"/>
    <col min="6411" max="6656" width="11.42578125" style="2"/>
    <col min="6657" max="6657" width="45.5703125" style="2" bestFit="1" customWidth="1"/>
    <col min="6658" max="6658" width="14.85546875" style="2" bestFit="1" customWidth="1"/>
    <col min="6659" max="6659" width="13.140625" style="2" bestFit="1" customWidth="1"/>
    <col min="6660" max="6660" width="14.42578125" style="2" customWidth="1"/>
    <col min="6661" max="6661" width="14.42578125" style="2" bestFit="1" customWidth="1"/>
    <col min="6662" max="6662" width="15.140625" style="2" bestFit="1" customWidth="1"/>
    <col min="6663" max="6663" width="13.42578125" style="2" bestFit="1" customWidth="1"/>
    <col min="6664" max="6664" width="13.5703125" style="2" bestFit="1" customWidth="1"/>
    <col min="6665" max="6665" width="9.7109375" style="2" customWidth="1"/>
    <col min="6666" max="6666" width="18.5703125" style="2" customWidth="1"/>
    <col min="6667" max="6912" width="11.42578125" style="2"/>
    <col min="6913" max="6913" width="45.5703125" style="2" bestFit="1" customWidth="1"/>
    <col min="6914" max="6914" width="14.85546875" style="2" bestFit="1" customWidth="1"/>
    <col min="6915" max="6915" width="13.140625" style="2" bestFit="1" customWidth="1"/>
    <col min="6916" max="6916" width="14.42578125" style="2" customWidth="1"/>
    <col min="6917" max="6917" width="14.42578125" style="2" bestFit="1" customWidth="1"/>
    <col min="6918" max="6918" width="15.140625" style="2" bestFit="1" customWidth="1"/>
    <col min="6919" max="6919" width="13.42578125" style="2" bestFit="1" customWidth="1"/>
    <col min="6920" max="6920" width="13.5703125" style="2" bestFit="1" customWidth="1"/>
    <col min="6921" max="6921" width="9.7109375" style="2" customWidth="1"/>
    <col min="6922" max="6922" width="18.5703125" style="2" customWidth="1"/>
    <col min="6923" max="7168" width="11.42578125" style="2"/>
    <col min="7169" max="7169" width="45.5703125" style="2" bestFit="1" customWidth="1"/>
    <col min="7170" max="7170" width="14.85546875" style="2" bestFit="1" customWidth="1"/>
    <col min="7171" max="7171" width="13.140625" style="2" bestFit="1" customWidth="1"/>
    <col min="7172" max="7172" width="14.42578125" style="2" customWidth="1"/>
    <col min="7173" max="7173" width="14.42578125" style="2" bestFit="1" customWidth="1"/>
    <col min="7174" max="7174" width="15.140625" style="2" bestFit="1" customWidth="1"/>
    <col min="7175" max="7175" width="13.42578125" style="2" bestFit="1" customWidth="1"/>
    <col min="7176" max="7176" width="13.5703125" style="2" bestFit="1" customWidth="1"/>
    <col min="7177" max="7177" width="9.7109375" style="2" customWidth="1"/>
    <col min="7178" max="7178" width="18.5703125" style="2" customWidth="1"/>
    <col min="7179" max="7424" width="11.42578125" style="2"/>
    <col min="7425" max="7425" width="45.5703125" style="2" bestFit="1" customWidth="1"/>
    <col min="7426" max="7426" width="14.85546875" style="2" bestFit="1" customWidth="1"/>
    <col min="7427" max="7427" width="13.140625" style="2" bestFit="1" customWidth="1"/>
    <col min="7428" max="7428" width="14.42578125" style="2" customWidth="1"/>
    <col min="7429" max="7429" width="14.42578125" style="2" bestFit="1" customWidth="1"/>
    <col min="7430" max="7430" width="15.140625" style="2" bestFit="1" customWidth="1"/>
    <col min="7431" max="7431" width="13.42578125" style="2" bestFit="1" customWidth="1"/>
    <col min="7432" max="7432" width="13.5703125" style="2" bestFit="1" customWidth="1"/>
    <col min="7433" max="7433" width="9.7109375" style="2" customWidth="1"/>
    <col min="7434" max="7434" width="18.5703125" style="2" customWidth="1"/>
    <col min="7435" max="7680" width="11.42578125" style="2"/>
    <col min="7681" max="7681" width="45.5703125" style="2" bestFit="1" customWidth="1"/>
    <col min="7682" max="7682" width="14.85546875" style="2" bestFit="1" customWidth="1"/>
    <col min="7683" max="7683" width="13.140625" style="2" bestFit="1" customWidth="1"/>
    <col min="7684" max="7684" width="14.42578125" style="2" customWidth="1"/>
    <col min="7685" max="7685" width="14.42578125" style="2" bestFit="1" customWidth="1"/>
    <col min="7686" max="7686" width="15.140625" style="2" bestFit="1" customWidth="1"/>
    <col min="7687" max="7687" width="13.42578125" style="2" bestFit="1" customWidth="1"/>
    <col min="7688" max="7688" width="13.5703125" style="2" bestFit="1" customWidth="1"/>
    <col min="7689" max="7689" width="9.7109375" style="2" customWidth="1"/>
    <col min="7690" max="7690" width="18.5703125" style="2" customWidth="1"/>
    <col min="7691" max="7936" width="11.42578125" style="2"/>
    <col min="7937" max="7937" width="45.5703125" style="2" bestFit="1" customWidth="1"/>
    <col min="7938" max="7938" width="14.85546875" style="2" bestFit="1" customWidth="1"/>
    <col min="7939" max="7939" width="13.140625" style="2" bestFit="1" customWidth="1"/>
    <col min="7940" max="7940" width="14.42578125" style="2" customWidth="1"/>
    <col min="7941" max="7941" width="14.42578125" style="2" bestFit="1" customWidth="1"/>
    <col min="7942" max="7942" width="15.140625" style="2" bestFit="1" customWidth="1"/>
    <col min="7943" max="7943" width="13.42578125" style="2" bestFit="1" customWidth="1"/>
    <col min="7944" max="7944" width="13.5703125" style="2" bestFit="1" customWidth="1"/>
    <col min="7945" max="7945" width="9.7109375" style="2" customWidth="1"/>
    <col min="7946" max="7946" width="18.5703125" style="2" customWidth="1"/>
    <col min="7947" max="8192" width="11.42578125" style="2"/>
    <col min="8193" max="8193" width="45.5703125" style="2" bestFit="1" customWidth="1"/>
    <col min="8194" max="8194" width="14.85546875" style="2" bestFit="1" customWidth="1"/>
    <col min="8195" max="8195" width="13.140625" style="2" bestFit="1" customWidth="1"/>
    <col min="8196" max="8196" width="14.42578125" style="2" customWidth="1"/>
    <col min="8197" max="8197" width="14.42578125" style="2" bestFit="1" customWidth="1"/>
    <col min="8198" max="8198" width="15.140625" style="2" bestFit="1" customWidth="1"/>
    <col min="8199" max="8199" width="13.42578125" style="2" bestFit="1" customWidth="1"/>
    <col min="8200" max="8200" width="13.5703125" style="2" bestFit="1" customWidth="1"/>
    <col min="8201" max="8201" width="9.7109375" style="2" customWidth="1"/>
    <col min="8202" max="8202" width="18.5703125" style="2" customWidth="1"/>
    <col min="8203" max="8448" width="11.42578125" style="2"/>
    <col min="8449" max="8449" width="45.5703125" style="2" bestFit="1" customWidth="1"/>
    <col min="8450" max="8450" width="14.85546875" style="2" bestFit="1" customWidth="1"/>
    <col min="8451" max="8451" width="13.140625" style="2" bestFit="1" customWidth="1"/>
    <col min="8452" max="8452" width="14.42578125" style="2" customWidth="1"/>
    <col min="8453" max="8453" width="14.42578125" style="2" bestFit="1" customWidth="1"/>
    <col min="8454" max="8454" width="15.140625" style="2" bestFit="1" customWidth="1"/>
    <col min="8455" max="8455" width="13.42578125" style="2" bestFit="1" customWidth="1"/>
    <col min="8456" max="8456" width="13.5703125" style="2" bestFit="1" customWidth="1"/>
    <col min="8457" max="8457" width="9.7109375" style="2" customWidth="1"/>
    <col min="8458" max="8458" width="18.5703125" style="2" customWidth="1"/>
    <col min="8459" max="8704" width="11.42578125" style="2"/>
    <col min="8705" max="8705" width="45.5703125" style="2" bestFit="1" customWidth="1"/>
    <col min="8706" max="8706" width="14.85546875" style="2" bestFit="1" customWidth="1"/>
    <col min="8707" max="8707" width="13.140625" style="2" bestFit="1" customWidth="1"/>
    <col min="8708" max="8708" width="14.42578125" style="2" customWidth="1"/>
    <col min="8709" max="8709" width="14.42578125" style="2" bestFit="1" customWidth="1"/>
    <col min="8710" max="8710" width="15.140625" style="2" bestFit="1" customWidth="1"/>
    <col min="8711" max="8711" width="13.42578125" style="2" bestFit="1" customWidth="1"/>
    <col min="8712" max="8712" width="13.5703125" style="2" bestFit="1" customWidth="1"/>
    <col min="8713" max="8713" width="9.7109375" style="2" customWidth="1"/>
    <col min="8714" max="8714" width="18.5703125" style="2" customWidth="1"/>
    <col min="8715" max="8960" width="11.42578125" style="2"/>
    <col min="8961" max="8961" width="45.5703125" style="2" bestFit="1" customWidth="1"/>
    <col min="8962" max="8962" width="14.85546875" style="2" bestFit="1" customWidth="1"/>
    <col min="8963" max="8963" width="13.140625" style="2" bestFit="1" customWidth="1"/>
    <col min="8964" max="8964" width="14.42578125" style="2" customWidth="1"/>
    <col min="8965" max="8965" width="14.42578125" style="2" bestFit="1" customWidth="1"/>
    <col min="8966" max="8966" width="15.140625" style="2" bestFit="1" customWidth="1"/>
    <col min="8967" max="8967" width="13.42578125" style="2" bestFit="1" customWidth="1"/>
    <col min="8968" max="8968" width="13.5703125" style="2" bestFit="1" customWidth="1"/>
    <col min="8969" max="8969" width="9.7109375" style="2" customWidth="1"/>
    <col min="8970" max="8970" width="18.5703125" style="2" customWidth="1"/>
    <col min="8971" max="9216" width="11.42578125" style="2"/>
    <col min="9217" max="9217" width="45.5703125" style="2" bestFit="1" customWidth="1"/>
    <col min="9218" max="9218" width="14.85546875" style="2" bestFit="1" customWidth="1"/>
    <col min="9219" max="9219" width="13.140625" style="2" bestFit="1" customWidth="1"/>
    <col min="9220" max="9220" width="14.42578125" style="2" customWidth="1"/>
    <col min="9221" max="9221" width="14.42578125" style="2" bestFit="1" customWidth="1"/>
    <col min="9222" max="9222" width="15.140625" style="2" bestFit="1" customWidth="1"/>
    <col min="9223" max="9223" width="13.42578125" style="2" bestFit="1" customWidth="1"/>
    <col min="9224" max="9224" width="13.5703125" style="2" bestFit="1" customWidth="1"/>
    <col min="9225" max="9225" width="9.7109375" style="2" customWidth="1"/>
    <col min="9226" max="9226" width="18.5703125" style="2" customWidth="1"/>
    <col min="9227" max="9472" width="11.42578125" style="2"/>
    <col min="9473" max="9473" width="45.5703125" style="2" bestFit="1" customWidth="1"/>
    <col min="9474" max="9474" width="14.85546875" style="2" bestFit="1" customWidth="1"/>
    <col min="9475" max="9475" width="13.140625" style="2" bestFit="1" customWidth="1"/>
    <col min="9476" max="9476" width="14.42578125" style="2" customWidth="1"/>
    <col min="9477" max="9477" width="14.42578125" style="2" bestFit="1" customWidth="1"/>
    <col min="9478" max="9478" width="15.140625" style="2" bestFit="1" customWidth="1"/>
    <col min="9479" max="9479" width="13.42578125" style="2" bestFit="1" customWidth="1"/>
    <col min="9480" max="9480" width="13.5703125" style="2" bestFit="1" customWidth="1"/>
    <col min="9481" max="9481" width="9.7109375" style="2" customWidth="1"/>
    <col min="9482" max="9482" width="18.5703125" style="2" customWidth="1"/>
    <col min="9483" max="9728" width="11.42578125" style="2"/>
    <col min="9729" max="9729" width="45.5703125" style="2" bestFit="1" customWidth="1"/>
    <col min="9730" max="9730" width="14.85546875" style="2" bestFit="1" customWidth="1"/>
    <col min="9731" max="9731" width="13.140625" style="2" bestFit="1" customWidth="1"/>
    <col min="9732" max="9732" width="14.42578125" style="2" customWidth="1"/>
    <col min="9733" max="9733" width="14.42578125" style="2" bestFit="1" customWidth="1"/>
    <col min="9734" max="9734" width="15.140625" style="2" bestFit="1" customWidth="1"/>
    <col min="9735" max="9735" width="13.42578125" style="2" bestFit="1" customWidth="1"/>
    <col min="9736" max="9736" width="13.5703125" style="2" bestFit="1" customWidth="1"/>
    <col min="9737" max="9737" width="9.7109375" style="2" customWidth="1"/>
    <col min="9738" max="9738" width="18.5703125" style="2" customWidth="1"/>
    <col min="9739" max="9984" width="11.42578125" style="2"/>
    <col min="9985" max="9985" width="45.5703125" style="2" bestFit="1" customWidth="1"/>
    <col min="9986" max="9986" width="14.85546875" style="2" bestFit="1" customWidth="1"/>
    <col min="9987" max="9987" width="13.140625" style="2" bestFit="1" customWidth="1"/>
    <col min="9988" max="9988" width="14.42578125" style="2" customWidth="1"/>
    <col min="9989" max="9989" width="14.42578125" style="2" bestFit="1" customWidth="1"/>
    <col min="9990" max="9990" width="15.140625" style="2" bestFit="1" customWidth="1"/>
    <col min="9991" max="9991" width="13.42578125" style="2" bestFit="1" customWidth="1"/>
    <col min="9992" max="9992" width="13.5703125" style="2" bestFit="1" customWidth="1"/>
    <col min="9993" max="9993" width="9.7109375" style="2" customWidth="1"/>
    <col min="9994" max="9994" width="18.5703125" style="2" customWidth="1"/>
    <col min="9995" max="10240" width="11.42578125" style="2"/>
    <col min="10241" max="10241" width="45.5703125" style="2" bestFit="1" customWidth="1"/>
    <col min="10242" max="10242" width="14.85546875" style="2" bestFit="1" customWidth="1"/>
    <col min="10243" max="10243" width="13.140625" style="2" bestFit="1" customWidth="1"/>
    <col min="10244" max="10244" width="14.42578125" style="2" customWidth="1"/>
    <col min="10245" max="10245" width="14.42578125" style="2" bestFit="1" customWidth="1"/>
    <col min="10246" max="10246" width="15.140625" style="2" bestFit="1" customWidth="1"/>
    <col min="10247" max="10247" width="13.42578125" style="2" bestFit="1" customWidth="1"/>
    <col min="10248" max="10248" width="13.5703125" style="2" bestFit="1" customWidth="1"/>
    <col min="10249" max="10249" width="9.7109375" style="2" customWidth="1"/>
    <col min="10250" max="10250" width="18.5703125" style="2" customWidth="1"/>
    <col min="10251" max="10496" width="11.42578125" style="2"/>
    <col min="10497" max="10497" width="45.5703125" style="2" bestFit="1" customWidth="1"/>
    <col min="10498" max="10498" width="14.85546875" style="2" bestFit="1" customWidth="1"/>
    <col min="10499" max="10499" width="13.140625" style="2" bestFit="1" customWidth="1"/>
    <col min="10500" max="10500" width="14.42578125" style="2" customWidth="1"/>
    <col min="10501" max="10501" width="14.42578125" style="2" bestFit="1" customWidth="1"/>
    <col min="10502" max="10502" width="15.140625" style="2" bestFit="1" customWidth="1"/>
    <col min="10503" max="10503" width="13.42578125" style="2" bestFit="1" customWidth="1"/>
    <col min="10504" max="10504" width="13.5703125" style="2" bestFit="1" customWidth="1"/>
    <col min="10505" max="10505" width="9.7109375" style="2" customWidth="1"/>
    <col min="10506" max="10506" width="18.5703125" style="2" customWidth="1"/>
    <col min="10507" max="10752" width="11.42578125" style="2"/>
    <col min="10753" max="10753" width="45.5703125" style="2" bestFit="1" customWidth="1"/>
    <col min="10754" max="10754" width="14.85546875" style="2" bestFit="1" customWidth="1"/>
    <col min="10755" max="10755" width="13.140625" style="2" bestFit="1" customWidth="1"/>
    <col min="10756" max="10756" width="14.42578125" style="2" customWidth="1"/>
    <col min="10757" max="10757" width="14.42578125" style="2" bestFit="1" customWidth="1"/>
    <col min="10758" max="10758" width="15.140625" style="2" bestFit="1" customWidth="1"/>
    <col min="10759" max="10759" width="13.42578125" style="2" bestFit="1" customWidth="1"/>
    <col min="10760" max="10760" width="13.5703125" style="2" bestFit="1" customWidth="1"/>
    <col min="10761" max="10761" width="9.7109375" style="2" customWidth="1"/>
    <col min="10762" max="10762" width="18.5703125" style="2" customWidth="1"/>
    <col min="10763" max="11008" width="11.42578125" style="2"/>
    <col min="11009" max="11009" width="45.5703125" style="2" bestFit="1" customWidth="1"/>
    <col min="11010" max="11010" width="14.85546875" style="2" bestFit="1" customWidth="1"/>
    <col min="11011" max="11011" width="13.140625" style="2" bestFit="1" customWidth="1"/>
    <col min="11012" max="11012" width="14.42578125" style="2" customWidth="1"/>
    <col min="11013" max="11013" width="14.42578125" style="2" bestFit="1" customWidth="1"/>
    <col min="11014" max="11014" width="15.140625" style="2" bestFit="1" customWidth="1"/>
    <col min="11015" max="11015" width="13.42578125" style="2" bestFit="1" customWidth="1"/>
    <col min="11016" max="11016" width="13.5703125" style="2" bestFit="1" customWidth="1"/>
    <col min="11017" max="11017" width="9.7109375" style="2" customWidth="1"/>
    <col min="11018" max="11018" width="18.5703125" style="2" customWidth="1"/>
    <col min="11019" max="11264" width="11.42578125" style="2"/>
    <col min="11265" max="11265" width="45.5703125" style="2" bestFit="1" customWidth="1"/>
    <col min="11266" max="11266" width="14.85546875" style="2" bestFit="1" customWidth="1"/>
    <col min="11267" max="11267" width="13.140625" style="2" bestFit="1" customWidth="1"/>
    <col min="11268" max="11268" width="14.42578125" style="2" customWidth="1"/>
    <col min="11269" max="11269" width="14.42578125" style="2" bestFit="1" customWidth="1"/>
    <col min="11270" max="11270" width="15.140625" style="2" bestFit="1" customWidth="1"/>
    <col min="11271" max="11271" width="13.42578125" style="2" bestFit="1" customWidth="1"/>
    <col min="11272" max="11272" width="13.5703125" style="2" bestFit="1" customWidth="1"/>
    <col min="11273" max="11273" width="9.7109375" style="2" customWidth="1"/>
    <col min="11274" max="11274" width="18.5703125" style="2" customWidth="1"/>
    <col min="11275" max="11520" width="11.42578125" style="2"/>
    <col min="11521" max="11521" width="45.5703125" style="2" bestFit="1" customWidth="1"/>
    <col min="11522" max="11522" width="14.85546875" style="2" bestFit="1" customWidth="1"/>
    <col min="11523" max="11523" width="13.140625" style="2" bestFit="1" customWidth="1"/>
    <col min="11524" max="11524" width="14.42578125" style="2" customWidth="1"/>
    <col min="11525" max="11525" width="14.42578125" style="2" bestFit="1" customWidth="1"/>
    <col min="11526" max="11526" width="15.140625" style="2" bestFit="1" customWidth="1"/>
    <col min="11527" max="11527" width="13.42578125" style="2" bestFit="1" customWidth="1"/>
    <col min="11528" max="11528" width="13.5703125" style="2" bestFit="1" customWidth="1"/>
    <col min="11529" max="11529" width="9.7109375" style="2" customWidth="1"/>
    <col min="11530" max="11530" width="18.5703125" style="2" customWidth="1"/>
    <col min="11531" max="11776" width="11.42578125" style="2"/>
    <col min="11777" max="11777" width="45.5703125" style="2" bestFit="1" customWidth="1"/>
    <col min="11778" max="11778" width="14.85546875" style="2" bestFit="1" customWidth="1"/>
    <col min="11779" max="11779" width="13.140625" style="2" bestFit="1" customWidth="1"/>
    <col min="11780" max="11780" width="14.42578125" style="2" customWidth="1"/>
    <col min="11781" max="11781" width="14.42578125" style="2" bestFit="1" customWidth="1"/>
    <col min="11782" max="11782" width="15.140625" style="2" bestFit="1" customWidth="1"/>
    <col min="11783" max="11783" width="13.42578125" style="2" bestFit="1" customWidth="1"/>
    <col min="11784" max="11784" width="13.5703125" style="2" bestFit="1" customWidth="1"/>
    <col min="11785" max="11785" width="9.7109375" style="2" customWidth="1"/>
    <col min="11786" max="11786" width="18.5703125" style="2" customWidth="1"/>
    <col min="11787" max="12032" width="11.42578125" style="2"/>
    <col min="12033" max="12033" width="45.5703125" style="2" bestFit="1" customWidth="1"/>
    <col min="12034" max="12034" width="14.85546875" style="2" bestFit="1" customWidth="1"/>
    <col min="12035" max="12035" width="13.140625" style="2" bestFit="1" customWidth="1"/>
    <col min="12036" max="12036" width="14.42578125" style="2" customWidth="1"/>
    <col min="12037" max="12037" width="14.42578125" style="2" bestFit="1" customWidth="1"/>
    <col min="12038" max="12038" width="15.140625" style="2" bestFit="1" customWidth="1"/>
    <col min="12039" max="12039" width="13.42578125" style="2" bestFit="1" customWidth="1"/>
    <col min="12040" max="12040" width="13.5703125" style="2" bestFit="1" customWidth="1"/>
    <col min="12041" max="12041" width="9.7109375" style="2" customWidth="1"/>
    <col min="12042" max="12042" width="18.5703125" style="2" customWidth="1"/>
    <col min="12043" max="12288" width="11.42578125" style="2"/>
    <col min="12289" max="12289" width="45.5703125" style="2" bestFit="1" customWidth="1"/>
    <col min="12290" max="12290" width="14.85546875" style="2" bestFit="1" customWidth="1"/>
    <col min="12291" max="12291" width="13.140625" style="2" bestFit="1" customWidth="1"/>
    <col min="12292" max="12292" width="14.42578125" style="2" customWidth="1"/>
    <col min="12293" max="12293" width="14.42578125" style="2" bestFit="1" customWidth="1"/>
    <col min="12294" max="12294" width="15.140625" style="2" bestFit="1" customWidth="1"/>
    <col min="12295" max="12295" width="13.42578125" style="2" bestFit="1" customWidth="1"/>
    <col min="12296" max="12296" width="13.5703125" style="2" bestFit="1" customWidth="1"/>
    <col min="12297" max="12297" width="9.7109375" style="2" customWidth="1"/>
    <col min="12298" max="12298" width="18.5703125" style="2" customWidth="1"/>
    <col min="12299" max="12544" width="11.42578125" style="2"/>
    <col min="12545" max="12545" width="45.5703125" style="2" bestFit="1" customWidth="1"/>
    <col min="12546" max="12546" width="14.85546875" style="2" bestFit="1" customWidth="1"/>
    <col min="12547" max="12547" width="13.140625" style="2" bestFit="1" customWidth="1"/>
    <col min="12548" max="12548" width="14.42578125" style="2" customWidth="1"/>
    <col min="12549" max="12549" width="14.42578125" style="2" bestFit="1" customWidth="1"/>
    <col min="12550" max="12550" width="15.140625" style="2" bestFit="1" customWidth="1"/>
    <col min="12551" max="12551" width="13.42578125" style="2" bestFit="1" customWidth="1"/>
    <col min="12552" max="12552" width="13.5703125" style="2" bestFit="1" customWidth="1"/>
    <col min="12553" max="12553" width="9.7109375" style="2" customWidth="1"/>
    <col min="12554" max="12554" width="18.5703125" style="2" customWidth="1"/>
    <col min="12555" max="12800" width="11.42578125" style="2"/>
    <col min="12801" max="12801" width="45.5703125" style="2" bestFit="1" customWidth="1"/>
    <col min="12802" max="12802" width="14.85546875" style="2" bestFit="1" customWidth="1"/>
    <col min="12803" max="12803" width="13.140625" style="2" bestFit="1" customWidth="1"/>
    <col min="12804" max="12804" width="14.42578125" style="2" customWidth="1"/>
    <col min="12805" max="12805" width="14.42578125" style="2" bestFit="1" customWidth="1"/>
    <col min="12806" max="12806" width="15.140625" style="2" bestFit="1" customWidth="1"/>
    <col min="12807" max="12807" width="13.42578125" style="2" bestFit="1" customWidth="1"/>
    <col min="12808" max="12808" width="13.5703125" style="2" bestFit="1" customWidth="1"/>
    <col min="12809" max="12809" width="9.7109375" style="2" customWidth="1"/>
    <col min="12810" max="12810" width="18.5703125" style="2" customWidth="1"/>
    <col min="12811" max="13056" width="11.42578125" style="2"/>
    <col min="13057" max="13057" width="45.5703125" style="2" bestFit="1" customWidth="1"/>
    <col min="13058" max="13058" width="14.85546875" style="2" bestFit="1" customWidth="1"/>
    <col min="13059" max="13059" width="13.140625" style="2" bestFit="1" customWidth="1"/>
    <col min="13060" max="13060" width="14.42578125" style="2" customWidth="1"/>
    <col min="13061" max="13061" width="14.42578125" style="2" bestFit="1" customWidth="1"/>
    <col min="13062" max="13062" width="15.140625" style="2" bestFit="1" customWidth="1"/>
    <col min="13063" max="13063" width="13.42578125" style="2" bestFit="1" customWidth="1"/>
    <col min="13064" max="13064" width="13.5703125" style="2" bestFit="1" customWidth="1"/>
    <col min="13065" max="13065" width="9.7109375" style="2" customWidth="1"/>
    <col min="13066" max="13066" width="18.5703125" style="2" customWidth="1"/>
    <col min="13067" max="13312" width="11.42578125" style="2"/>
    <col min="13313" max="13313" width="45.5703125" style="2" bestFit="1" customWidth="1"/>
    <col min="13314" max="13314" width="14.85546875" style="2" bestFit="1" customWidth="1"/>
    <col min="13315" max="13315" width="13.140625" style="2" bestFit="1" customWidth="1"/>
    <col min="13316" max="13316" width="14.42578125" style="2" customWidth="1"/>
    <col min="13317" max="13317" width="14.42578125" style="2" bestFit="1" customWidth="1"/>
    <col min="13318" max="13318" width="15.140625" style="2" bestFit="1" customWidth="1"/>
    <col min="13319" max="13319" width="13.42578125" style="2" bestFit="1" customWidth="1"/>
    <col min="13320" max="13320" width="13.5703125" style="2" bestFit="1" customWidth="1"/>
    <col min="13321" max="13321" width="9.7109375" style="2" customWidth="1"/>
    <col min="13322" max="13322" width="18.5703125" style="2" customWidth="1"/>
    <col min="13323" max="13568" width="11.42578125" style="2"/>
    <col min="13569" max="13569" width="45.5703125" style="2" bestFit="1" customWidth="1"/>
    <col min="13570" max="13570" width="14.85546875" style="2" bestFit="1" customWidth="1"/>
    <col min="13571" max="13571" width="13.140625" style="2" bestFit="1" customWidth="1"/>
    <col min="13572" max="13572" width="14.42578125" style="2" customWidth="1"/>
    <col min="13573" max="13573" width="14.42578125" style="2" bestFit="1" customWidth="1"/>
    <col min="13574" max="13574" width="15.140625" style="2" bestFit="1" customWidth="1"/>
    <col min="13575" max="13575" width="13.42578125" style="2" bestFit="1" customWidth="1"/>
    <col min="13576" max="13576" width="13.5703125" style="2" bestFit="1" customWidth="1"/>
    <col min="13577" max="13577" width="9.7109375" style="2" customWidth="1"/>
    <col min="13578" max="13578" width="18.5703125" style="2" customWidth="1"/>
    <col min="13579" max="13824" width="11.42578125" style="2"/>
    <col min="13825" max="13825" width="45.5703125" style="2" bestFit="1" customWidth="1"/>
    <col min="13826" max="13826" width="14.85546875" style="2" bestFit="1" customWidth="1"/>
    <col min="13827" max="13827" width="13.140625" style="2" bestFit="1" customWidth="1"/>
    <col min="13828" max="13828" width="14.42578125" style="2" customWidth="1"/>
    <col min="13829" max="13829" width="14.42578125" style="2" bestFit="1" customWidth="1"/>
    <col min="13830" max="13830" width="15.140625" style="2" bestFit="1" customWidth="1"/>
    <col min="13831" max="13831" width="13.42578125" style="2" bestFit="1" customWidth="1"/>
    <col min="13832" max="13832" width="13.5703125" style="2" bestFit="1" customWidth="1"/>
    <col min="13833" max="13833" width="9.7109375" style="2" customWidth="1"/>
    <col min="13834" max="13834" width="18.5703125" style="2" customWidth="1"/>
    <col min="13835" max="14080" width="11.42578125" style="2"/>
    <col min="14081" max="14081" width="45.5703125" style="2" bestFit="1" customWidth="1"/>
    <col min="14082" max="14082" width="14.85546875" style="2" bestFit="1" customWidth="1"/>
    <col min="14083" max="14083" width="13.140625" style="2" bestFit="1" customWidth="1"/>
    <col min="14084" max="14084" width="14.42578125" style="2" customWidth="1"/>
    <col min="14085" max="14085" width="14.42578125" style="2" bestFit="1" customWidth="1"/>
    <col min="14086" max="14086" width="15.140625" style="2" bestFit="1" customWidth="1"/>
    <col min="14087" max="14087" width="13.42578125" style="2" bestFit="1" customWidth="1"/>
    <col min="14088" max="14088" width="13.5703125" style="2" bestFit="1" customWidth="1"/>
    <col min="14089" max="14089" width="9.7109375" style="2" customWidth="1"/>
    <col min="14090" max="14090" width="18.5703125" style="2" customWidth="1"/>
    <col min="14091" max="14336" width="11.42578125" style="2"/>
    <col min="14337" max="14337" width="45.5703125" style="2" bestFit="1" customWidth="1"/>
    <col min="14338" max="14338" width="14.85546875" style="2" bestFit="1" customWidth="1"/>
    <col min="14339" max="14339" width="13.140625" style="2" bestFit="1" customWidth="1"/>
    <col min="14340" max="14340" width="14.42578125" style="2" customWidth="1"/>
    <col min="14341" max="14341" width="14.42578125" style="2" bestFit="1" customWidth="1"/>
    <col min="14342" max="14342" width="15.140625" style="2" bestFit="1" customWidth="1"/>
    <col min="14343" max="14343" width="13.42578125" style="2" bestFit="1" customWidth="1"/>
    <col min="14344" max="14344" width="13.5703125" style="2" bestFit="1" customWidth="1"/>
    <col min="14345" max="14345" width="9.7109375" style="2" customWidth="1"/>
    <col min="14346" max="14346" width="18.5703125" style="2" customWidth="1"/>
    <col min="14347" max="14592" width="11.42578125" style="2"/>
    <col min="14593" max="14593" width="45.5703125" style="2" bestFit="1" customWidth="1"/>
    <col min="14594" max="14594" width="14.85546875" style="2" bestFit="1" customWidth="1"/>
    <col min="14595" max="14595" width="13.140625" style="2" bestFit="1" customWidth="1"/>
    <col min="14596" max="14596" width="14.42578125" style="2" customWidth="1"/>
    <col min="14597" max="14597" width="14.42578125" style="2" bestFit="1" customWidth="1"/>
    <col min="14598" max="14598" width="15.140625" style="2" bestFit="1" customWidth="1"/>
    <col min="14599" max="14599" width="13.42578125" style="2" bestFit="1" customWidth="1"/>
    <col min="14600" max="14600" width="13.5703125" style="2" bestFit="1" customWidth="1"/>
    <col min="14601" max="14601" width="9.7109375" style="2" customWidth="1"/>
    <col min="14602" max="14602" width="18.5703125" style="2" customWidth="1"/>
    <col min="14603" max="14848" width="11.42578125" style="2"/>
    <col min="14849" max="14849" width="45.5703125" style="2" bestFit="1" customWidth="1"/>
    <col min="14850" max="14850" width="14.85546875" style="2" bestFit="1" customWidth="1"/>
    <col min="14851" max="14851" width="13.140625" style="2" bestFit="1" customWidth="1"/>
    <col min="14852" max="14852" width="14.42578125" style="2" customWidth="1"/>
    <col min="14853" max="14853" width="14.42578125" style="2" bestFit="1" customWidth="1"/>
    <col min="14854" max="14854" width="15.140625" style="2" bestFit="1" customWidth="1"/>
    <col min="14855" max="14855" width="13.42578125" style="2" bestFit="1" customWidth="1"/>
    <col min="14856" max="14856" width="13.5703125" style="2" bestFit="1" customWidth="1"/>
    <col min="14857" max="14857" width="9.7109375" style="2" customWidth="1"/>
    <col min="14858" max="14858" width="18.5703125" style="2" customWidth="1"/>
    <col min="14859" max="15104" width="11.42578125" style="2"/>
    <col min="15105" max="15105" width="45.5703125" style="2" bestFit="1" customWidth="1"/>
    <col min="15106" max="15106" width="14.85546875" style="2" bestFit="1" customWidth="1"/>
    <col min="15107" max="15107" width="13.140625" style="2" bestFit="1" customWidth="1"/>
    <col min="15108" max="15108" width="14.42578125" style="2" customWidth="1"/>
    <col min="15109" max="15109" width="14.42578125" style="2" bestFit="1" customWidth="1"/>
    <col min="15110" max="15110" width="15.140625" style="2" bestFit="1" customWidth="1"/>
    <col min="15111" max="15111" width="13.42578125" style="2" bestFit="1" customWidth="1"/>
    <col min="15112" max="15112" width="13.5703125" style="2" bestFit="1" customWidth="1"/>
    <col min="15113" max="15113" width="9.7109375" style="2" customWidth="1"/>
    <col min="15114" max="15114" width="18.5703125" style="2" customWidth="1"/>
    <col min="15115" max="15360" width="11.42578125" style="2"/>
    <col min="15361" max="15361" width="45.5703125" style="2" bestFit="1" customWidth="1"/>
    <col min="15362" max="15362" width="14.85546875" style="2" bestFit="1" customWidth="1"/>
    <col min="15363" max="15363" width="13.140625" style="2" bestFit="1" customWidth="1"/>
    <col min="15364" max="15364" width="14.42578125" style="2" customWidth="1"/>
    <col min="15365" max="15365" width="14.42578125" style="2" bestFit="1" customWidth="1"/>
    <col min="15366" max="15366" width="15.140625" style="2" bestFit="1" customWidth="1"/>
    <col min="15367" max="15367" width="13.42578125" style="2" bestFit="1" customWidth="1"/>
    <col min="15368" max="15368" width="13.5703125" style="2" bestFit="1" customWidth="1"/>
    <col min="15369" max="15369" width="9.7109375" style="2" customWidth="1"/>
    <col min="15370" max="15370" width="18.5703125" style="2" customWidth="1"/>
    <col min="15371" max="15616" width="11.42578125" style="2"/>
    <col min="15617" max="15617" width="45.5703125" style="2" bestFit="1" customWidth="1"/>
    <col min="15618" max="15618" width="14.85546875" style="2" bestFit="1" customWidth="1"/>
    <col min="15619" max="15619" width="13.140625" style="2" bestFit="1" customWidth="1"/>
    <col min="15620" max="15620" width="14.42578125" style="2" customWidth="1"/>
    <col min="15621" max="15621" width="14.42578125" style="2" bestFit="1" customWidth="1"/>
    <col min="15622" max="15622" width="15.140625" style="2" bestFit="1" customWidth="1"/>
    <col min="15623" max="15623" width="13.42578125" style="2" bestFit="1" customWidth="1"/>
    <col min="15624" max="15624" width="13.5703125" style="2" bestFit="1" customWidth="1"/>
    <col min="15625" max="15625" width="9.7109375" style="2" customWidth="1"/>
    <col min="15626" max="15626" width="18.5703125" style="2" customWidth="1"/>
    <col min="15627" max="15872" width="11.42578125" style="2"/>
    <col min="15873" max="15873" width="45.5703125" style="2" bestFit="1" customWidth="1"/>
    <col min="15874" max="15874" width="14.85546875" style="2" bestFit="1" customWidth="1"/>
    <col min="15875" max="15875" width="13.140625" style="2" bestFit="1" customWidth="1"/>
    <col min="15876" max="15876" width="14.42578125" style="2" customWidth="1"/>
    <col min="15877" max="15877" width="14.42578125" style="2" bestFit="1" customWidth="1"/>
    <col min="15878" max="15878" width="15.140625" style="2" bestFit="1" customWidth="1"/>
    <col min="15879" max="15879" width="13.42578125" style="2" bestFit="1" customWidth="1"/>
    <col min="15880" max="15880" width="13.5703125" style="2" bestFit="1" customWidth="1"/>
    <col min="15881" max="15881" width="9.7109375" style="2" customWidth="1"/>
    <col min="15882" max="15882" width="18.5703125" style="2" customWidth="1"/>
    <col min="15883" max="16128" width="11.42578125" style="2"/>
    <col min="16129" max="16129" width="45.5703125" style="2" bestFit="1" customWidth="1"/>
    <col min="16130" max="16130" width="14.85546875" style="2" bestFit="1" customWidth="1"/>
    <col min="16131" max="16131" width="13.140625" style="2" bestFit="1" customWidth="1"/>
    <col min="16132" max="16132" width="14.42578125" style="2" customWidth="1"/>
    <col min="16133" max="16133" width="14.42578125" style="2" bestFit="1" customWidth="1"/>
    <col min="16134" max="16134" width="15.140625" style="2" bestFit="1" customWidth="1"/>
    <col min="16135" max="16135" width="13.42578125" style="2" bestFit="1" customWidth="1"/>
    <col min="16136" max="16136" width="13.5703125" style="2" bestFit="1" customWidth="1"/>
    <col min="16137" max="16137" width="9.7109375" style="2" customWidth="1"/>
    <col min="16138" max="16138" width="18.5703125" style="2" customWidth="1"/>
    <col min="16139" max="16384" width="11.42578125" style="2"/>
  </cols>
  <sheetData>
    <row r="2" spans="1:15" ht="18" customHeight="1" thickBot="1" x14ac:dyDescent="0.25">
      <c r="A2" s="1"/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1:15" ht="18" customHeight="1" thickTop="1" thickBot="1" x14ac:dyDescent="0.25">
      <c r="A3" s="74" t="s">
        <v>1</v>
      </c>
      <c r="B3" s="76" t="s">
        <v>2</v>
      </c>
      <c r="C3" s="77"/>
      <c r="D3" s="77"/>
      <c r="E3" s="77"/>
      <c r="F3" s="77"/>
      <c r="G3" s="77"/>
      <c r="H3" s="77"/>
      <c r="I3" s="77"/>
      <c r="J3" s="78"/>
    </row>
    <row r="4" spans="1:15" ht="32.1" customHeight="1" thickTop="1" x14ac:dyDescent="0.2">
      <c r="A4" s="75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  <c r="J4" s="5" t="s">
        <v>11</v>
      </c>
    </row>
    <row r="5" spans="1:15" ht="18" customHeight="1" x14ac:dyDescent="0.2">
      <c r="A5" s="6" t="s">
        <v>12</v>
      </c>
      <c r="B5" s="7">
        <v>9602165.0500000007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f>SUM(B5:I5)</f>
        <v>9602165.0500000007</v>
      </c>
    </row>
    <row r="6" spans="1:15" ht="18" customHeight="1" x14ac:dyDescent="0.2">
      <c r="A6" s="6" t="s">
        <v>13</v>
      </c>
      <c r="B6" s="7">
        <v>12231434.420000002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f t="shared" ref="J6:J11" si="0">SUM(B6:I6)</f>
        <v>12231434.420000002</v>
      </c>
    </row>
    <row r="7" spans="1:15" ht="18" customHeight="1" x14ac:dyDescent="0.2">
      <c r="A7" s="6" t="s">
        <v>14</v>
      </c>
      <c r="B7" s="7">
        <v>14133530.770000001</v>
      </c>
      <c r="C7" s="7">
        <v>525990</v>
      </c>
      <c r="D7" s="7">
        <v>20000</v>
      </c>
      <c r="E7" s="7">
        <v>0</v>
      </c>
      <c r="F7" s="7">
        <v>9500</v>
      </c>
      <c r="G7" s="7">
        <v>8965916.8599999994</v>
      </c>
      <c r="H7" s="7">
        <v>5087613.72</v>
      </c>
      <c r="I7" s="9">
        <v>0</v>
      </c>
      <c r="J7" s="8">
        <f t="shared" si="0"/>
        <v>28742551.350000001</v>
      </c>
    </row>
    <row r="8" spans="1:15" ht="18" customHeight="1" x14ac:dyDescent="0.2">
      <c r="A8" s="6" t="s">
        <v>15</v>
      </c>
      <c r="B8" s="7">
        <v>196364154.72999999</v>
      </c>
      <c r="C8" s="7">
        <v>692510</v>
      </c>
      <c r="D8" s="7">
        <v>480000</v>
      </c>
      <c r="E8" s="7">
        <v>4106767.07</v>
      </c>
      <c r="F8" s="7">
        <v>2329981</v>
      </c>
      <c r="G8" s="7">
        <v>0</v>
      </c>
      <c r="H8" s="7">
        <v>1426601.4</v>
      </c>
      <c r="I8" s="9">
        <v>0</v>
      </c>
      <c r="J8" s="8">
        <f t="shared" si="0"/>
        <v>205400014.19999999</v>
      </c>
      <c r="K8" s="10"/>
      <c r="L8" s="10"/>
      <c r="M8" s="10"/>
      <c r="N8" s="10"/>
      <c r="O8" s="10"/>
    </row>
    <row r="9" spans="1:15" ht="18" customHeight="1" x14ac:dyDescent="0.2">
      <c r="A9" s="11" t="s">
        <v>16</v>
      </c>
      <c r="B9" s="12">
        <v>-300000</v>
      </c>
      <c r="C9" s="12">
        <v>-666910</v>
      </c>
      <c r="D9" s="12">
        <v>-480000</v>
      </c>
      <c r="E9" s="12">
        <v>-4106767.07</v>
      </c>
      <c r="F9" s="12">
        <v>-2322036.2400000002</v>
      </c>
      <c r="G9" s="12">
        <v>0</v>
      </c>
      <c r="H9" s="12">
        <v>0</v>
      </c>
      <c r="I9" s="13">
        <v>0</v>
      </c>
      <c r="J9" s="14">
        <f t="shared" si="0"/>
        <v>-7875713.3100000005</v>
      </c>
    </row>
    <row r="10" spans="1:15" ht="18" customHeight="1" x14ac:dyDescent="0.2">
      <c r="A10" s="6" t="s">
        <v>17</v>
      </c>
      <c r="B10" s="7">
        <v>25928</v>
      </c>
      <c r="C10" s="7">
        <v>500</v>
      </c>
      <c r="D10" s="7">
        <v>100</v>
      </c>
      <c r="E10" s="7">
        <v>0</v>
      </c>
      <c r="F10" s="7">
        <v>1500</v>
      </c>
      <c r="G10" s="7">
        <v>10000</v>
      </c>
      <c r="H10" s="7">
        <v>2500</v>
      </c>
      <c r="I10" s="7">
        <v>0</v>
      </c>
      <c r="J10" s="8">
        <f t="shared" si="0"/>
        <v>40528</v>
      </c>
    </row>
    <row r="11" spans="1:15" ht="18" hidden="1" customHeight="1" x14ac:dyDescent="0.2">
      <c r="A11" s="11" t="s">
        <v>16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3">
        <v>0</v>
      </c>
      <c r="J11" s="14">
        <f t="shared" si="0"/>
        <v>0</v>
      </c>
    </row>
    <row r="12" spans="1:15" ht="18" customHeight="1" x14ac:dyDescent="0.2">
      <c r="A12" s="15" t="s">
        <v>18</v>
      </c>
      <c r="B12" s="16">
        <f>B5+B6+B7+B8+B10</f>
        <v>232357212.97</v>
      </c>
      <c r="C12" s="16">
        <f t="shared" ref="C12:J12" si="1">C5+C6+C7+C8+C10</f>
        <v>1219000</v>
      </c>
      <c r="D12" s="16">
        <f t="shared" si="1"/>
        <v>500100</v>
      </c>
      <c r="E12" s="16">
        <f t="shared" si="1"/>
        <v>4106767.07</v>
      </c>
      <c r="F12" s="16">
        <f t="shared" si="1"/>
        <v>2340981</v>
      </c>
      <c r="G12" s="16">
        <f t="shared" si="1"/>
        <v>8975916.8599999994</v>
      </c>
      <c r="H12" s="16">
        <f t="shared" si="1"/>
        <v>6516715.1199999992</v>
      </c>
      <c r="I12" s="16">
        <f t="shared" si="1"/>
        <v>0</v>
      </c>
      <c r="J12" s="17">
        <f t="shared" si="1"/>
        <v>256016693.01999998</v>
      </c>
    </row>
    <row r="13" spans="1:15" ht="18" customHeight="1" x14ac:dyDescent="0.2">
      <c r="A13" s="18" t="s">
        <v>19</v>
      </c>
      <c r="B13" s="19">
        <f>B9+B11</f>
        <v>-300000</v>
      </c>
      <c r="C13" s="19">
        <f t="shared" ref="C13:J13" si="2">C9+C11</f>
        <v>-666910</v>
      </c>
      <c r="D13" s="19">
        <f t="shared" si="2"/>
        <v>-480000</v>
      </c>
      <c r="E13" s="19">
        <f t="shared" si="2"/>
        <v>-4106767.07</v>
      </c>
      <c r="F13" s="19">
        <f t="shared" si="2"/>
        <v>-2322036.2400000002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20">
        <f t="shared" si="2"/>
        <v>-7875713.3100000005</v>
      </c>
    </row>
    <row r="14" spans="1:15" ht="18" customHeight="1" thickBot="1" x14ac:dyDescent="0.25">
      <c r="A14" s="21" t="s">
        <v>20</v>
      </c>
      <c r="B14" s="22">
        <f>SUM(B12:B13)</f>
        <v>232057212.97</v>
      </c>
      <c r="C14" s="22">
        <f t="shared" ref="C14:J14" si="3">SUM(C12:C13)</f>
        <v>552090</v>
      </c>
      <c r="D14" s="22">
        <f t="shared" si="3"/>
        <v>20100</v>
      </c>
      <c r="E14" s="22">
        <f t="shared" si="3"/>
        <v>0</v>
      </c>
      <c r="F14" s="22">
        <f t="shared" si="3"/>
        <v>18944.759999999776</v>
      </c>
      <c r="G14" s="22">
        <f t="shared" si="3"/>
        <v>8975916.8599999994</v>
      </c>
      <c r="H14" s="22">
        <f t="shared" si="3"/>
        <v>6516715.1199999992</v>
      </c>
      <c r="I14" s="22">
        <f t="shared" si="3"/>
        <v>0</v>
      </c>
      <c r="J14" s="23">
        <f t="shared" si="3"/>
        <v>248140979.70999998</v>
      </c>
    </row>
    <row r="15" spans="1:15" ht="18" customHeight="1" thickTop="1" x14ac:dyDescent="0.2">
      <c r="A15" s="6" t="s">
        <v>21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/>
      <c r="I15" s="7">
        <v>0</v>
      </c>
      <c r="J15" s="24">
        <f>SUM(B15:I15)</f>
        <v>0</v>
      </c>
    </row>
    <row r="16" spans="1:15" ht="18" customHeight="1" x14ac:dyDescent="0.2">
      <c r="A16" s="6" t="s">
        <v>22</v>
      </c>
      <c r="B16" s="7">
        <v>22911478.530000001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/>
      <c r="I16" s="9">
        <v>0</v>
      </c>
      <c r="J16" s="24">
        <f>SUM(B16:I16)</f>
        <v>22911478.530000001</v>
      </c>
    </row>
    <row r="17" spans="1:10" ht="18" hidden="1" customHeight="1" x14ac:dyDescent="0.2">
      <c r="A17" s="11" t="s">
        <v>16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14">
        <f>SUM(B17:I17)</f>
        <v>0</v>
      </c>
    </row>
    <row r="18" spans="1:10" ht="18" customHeight="1" x14ac:dyDescent="0.2">
      <c r="A18" s="25" t="s">
        <v>23</v>
      </c>
      <c r="B18" s="16">
        <f>B15+B16</f>
        <v>22911478.530000001</v>
      </c>
      <c r="C18" s="16">
        <f t="shared" ref="C18:J18" si="4">C15+C16</f>
        <v>0</v>
      </c>
      <c r="D18" s="16">
        <f t="shared" si="4"/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  <c r="J18" s="17">
        <f t="shared" si="4"/>
        <v>22911478.530000001</v>
      </c>
    </row>
    <row r="19" spans="1:10" ht="18" hidden="1" customHeight="1" x14ac:dyDescent="0.2">
      <c r="A19" s="18" t="s">
        <v>24</v>
      </c>
      <c r="B19" s="19">
        <f>B17</f>
        <v>0</v>
      </c>
      <c r="C19" s="19">
        <f t="shared" ref="C19:I19" si="5">C17</f>
        <v>0</v>
      </c>
      <c r="D19" s="19">
        <f t="shared" si="5"/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20">
        <f>SUM(B19:I19)</f>
        <v>0</v>
      </c>
    </row>
    <row r="20" spans="1:10" ht="18" customHeight="1" x14ac:dyDescent="0.2">
      <c r="A20" s="26" t="s">
        <v>25</v>
      </c>
      <c r="B20" s="27">
        <f>SUM(B18:B19)</f>
        <v>22911478.530000001</v>
      </c>
      <c r="C20" s="27">
        <f t="shared" ref="C20:J20" si="6">SUM(C18:C19)</f>
        <v>0</v>
      </c>
      <c r="D20" s="27">
        <f t="shared" si="6"/>
        <v>0</v>
      </c>
      <c r="E20" s="27">
        <f t="shared" si="6"/>
        <v>0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8">
        <f t="shared" si="6"/>
        <v>22911478.530000001</v>
      </c>
    </row>
    <row r="21" spans="1:10" ht="18" customHeight="1" thickBot="1" x14ac:dyDescent="0.25">
      <c r="A21" s="29" t="s">
        <v>26</v>
      </c>
      <c r="B21" s="30">
        <f>B12+B18</f>
        <v>255268691.5</v>
      </c>
      <c r="C21" s="30">
        <f t="shared" ref="C21:J22" si="7">C12+C18</f>
        <v>1219000</v>
      </c>
      <c r="D21" s="30">
        <f t="shared" si="7"/>
        <v>500100</v>
      </c>
      <c r="E21" s="30">
        <f t="shared" si="7"/>
        <v>4106767.07</v>
      </c>
      <c r="F21" s="30">
        <f t="shared" si="7"/>
        <v>2340981</v>
      </c>
      <c r="G21" s="30">
        <f t="shared" si="7"/>
        <v>8975916.8599999994</v>
      </c>
      <c r="H21" s="30">
        <f t="shared" si="7"/>
        <v>6516715.1199999992</v>
      </c>
      <c r="I21" s="30">
        <f t="shared" si="7"/>
        <v>0</v>
      </c>
      <c r="J21" s="31">
        <f t="shared" si="7"/>
        <v>278928171.54999995</v>
      </c>
    </row>
    <row r="22" spans="1:10" ht="18" customHeight="1" thickTop="1" x14ac:dyDescent="0.2">
      <c r="A22" s="32" t="s">
        <v>27</v>
      </c>
      <c r="B22" s="33">
        <f>B13+B19</f>
        <v>-300000</v>
      </c>
      <c r="C22" s="33">
        <f t="shared" si="7"/>
        <v>-666910</v>
      </c>
      <c r="D22" s="33">
        <f t="shared" si="7"/>
        <v>-480000</v>
      </c>
      <c r="E22" s="33">
        <f t="shared" si="7"/>
        <v>-4106767.07</v>
      </c>
      <c r="F22" s="33">
        <f t="shared" si="7"/>
        <v>-2322036.2400000002</v>
      </c>
      <c r="G22" s="33">
        <f t="shared" si="7"/>
        <v>0</v>
      </c>
      <c r="H22" s="33">
        <f t="shared" si="7"/>
        <v>0</v>
      </c>
      <c r="I22" s="33">
        <f t="shared" si="7"/>
        <v>0</v>
      </c>
      <c r="J22" s="34">
        <f t="shared" si="7"/>
        <v>-7875713.3100000005</v>
      </c>
    </row>
    <row r="23" spans="1:10" ht="18" customHeight="1" x14ac:dyDescent="0.2">
      <c r="A23" s="26" t="s">
        <v>28</v>
      </c>
      <c r="B23" s="27">
        <f>SUM(B21:B22)</f>
        <v>254968691.5</v>
      </c>
      <c r="C23" s="27">
        <f t="shared" ref="C23:J23" si="8">SUM(C21:C22)</f>
        <v>552090</v>
      </c>
      <c r="D23" s="27">
        <f t="shared" si="8"/>
        <v>20100</v>
      </c>
      <c r="E23" s="27">
        <f t="shared" si="8"/>
        <v>0</v>
      </c>
      <c r="F23" s="27">
        <f t="shared" si="8"/>
        <v>18944.759999999776</v>
      </c>
      <c r="G23" s="27">
        <f t="shared" si="8"/>
        <v>8975916.8599999994</v>
      </c>
      <c r="H23" s="27">
        <f t="shared" si="8"/>
        <v>6516715.1199999992</v>
      </c>
      <c r="I23" s="27">
        <f t="shared" si="8"/>
        <v>0</v>
      </c>
      <c r="J23" s="28">
        <f t="shared" si="8"/>
        <v>271052458.23999995</v>
      </c>
    </row>
    <row r="24" spans="1:10" ht="18" customHeight="1" x14ac:dyDescent="0.2">
      <c r="A24" s="6" t="s">
        <v>29</v>
      </c>
      <c r="B24" s="7">
        <v>2</v>
      </c>
      <c r="C24" s="7">
        <v>15000</v>
      </c>
      <c r="D24" s="7">
        <v>0</v>
      </c>
      <c r="E24" s="7">
        <v>10500</v>
      </c>
      <c r="F24" s="7">
        <v>12000</v>
      </c>
      <c r="G24" s="7">
        <v>6</v>
      </c>
      <c r="H24" s="7"/>
      <c r="I24" s="9">
        <v>0</v>
      </c>
      <c r="J24" s="8">
        <f>SUM(B24:I24)</f>
        <v>37508</v>
      </c>
    </row>
    <row r="25" spans="1:10" ht="18" customHeight="1" x14ac:dyDescent="0.2">
      <c r="A25" s="6" t="s">
        <v>30</v>
      </c>
      <c r="B25" s="7">
        <v>5422979.2599999998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/>
      <c r="I25" s="9">
        <v>0</v>
      </c>
      <c r="J25" s="8">
        <f>SUM(B25:I25)</f>
        <v>5422979.2599999998</v>
      </c>
    </row>
    <row r="26" spans="1:10" ht="18" hidden="1" customHeight="1" x14ac:dyDescent="0.2">
      <c r="A26" s="11" t="s">
        <v>16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3">
        <v>0</v>
      </c>
      <c r="J26" s="14">
        <f>SUM(B26:I26)</f>
        <v>0</v>
      </c>
    </row>
    <row r="27" spans="1:10" ht="18" customHeight="1" x14ac:dyDescent="0.2">
      <c r="A27" s="15" t="s">
        <v>31</v>
      </c>
      <c r="B27" s="16">
        <f>B24+B25</f>
        <v>5422981.2599999998</v>
      </c>
      <c r="C27" s="16">
        <f t="shared" ref="C27:J27" si="9">C24+C25</f>
        <v>15000</v>
      </c>
      <c r="D27" s="16">
        <f t="shared" si="9"/>
        <v>0</v>
      </c>
      <c r="E27" s="16">
        <f t="shared" si="9"/>
        <v>10500</v>
      </c>
      <c r="F27" s="16">
        <f t="shared" si="9"/>
        <v>12000</v>
      </c>
      <c r="G27" s="16">
        <f t="shared" si="9"/>
        <v>6</v>
      </c>
      <c r="H27" s="16">
        <f t="shared" si="9"/>
        <v>0</v>
      </c>
      <c r="I27" s="16">
        <f t="shared" si="9"/>
        <v>0</v>
      </c>
      <c r="J27" s="17">
        <f t="shared" si="9"/>
        <v>5460487.2599999998</v>
      </c>
    </row>
    <row r="28" spans="1:10" ht="18" hidden="1" customHeight="1" x14ac:dyDescent="0.2">
      <c r="A28" s="18" t="s">
        <v>32</v>
      </c>
      <c r="B28" s="19">
        <f>B26</f>
        <v>0</v>
      </c>
      <c r="C28" s="19">
        <f t="shared" ref="C28:I28" si="10">C26</f>
        <v>0</v>
      </c>
      <c r="D28" s="19">
        <f t="shared" si="10"/>
        <v>0</v>
      </c>
      <c r="E28" s="19">
        <f t="shared" si="10"/>
        <v>0</v>
      </c>
      <c r="F28" s="19">
        <f t="shared" si="10"/>
        <v>0</v>
      </c>
      <c r="G28" s="19">
        <f t="shared" si="10"/>
        <v>0</v>
      </c>
      <c r="H28" s="19">
        <f t="shared" si="10"/>
        <v>0</v>
      </c>
      <c r="I28" s="19">
        <f t="shared" si="10"/>
        <v>0</v>
      </c>
      <c r="J28" s="20">
        <f>SUM(B28:I28)</f>
        <v>0</v>
      </c>
    </row>
    <row r="29" spans="1:10" ht="18" customHeight="1" x14ac:dyDescent="0.2">
      <c r="A29" s="35" t="s">
        <v>33</v>
      </c>
      <c r="B29" s="27">
        <f>SUM(B27:B28)</f>
        <v>5422981.2599999998</v>
      </c>
      <c r="C29" s="27">
        <f t="shared" ref="C29:J29" si="11">SUM(C27:C28)</f>
        <v>15000</v>
      </c>
      <c r="D29" s="27">
        <f t="shared" si="11"/>
        <v>0</v>
      </c>
      <c r="E29" s="27">
        <f t="shared" si="11"/>
        <v>10500</v>
      </c>
      <c r="F29" s="27">
        <f t="shared" si="11"/>
        <v>12000</v>
      </c>
      <c r="G29" s="27">
        <f t="shared" si="11"/>
        <v>6</v>
      </c>
      <c r="H29" s="27">
        <f t="shared" si="11"/>
        <v>0</v>
      </c>
      <c r="I29" s="27">
        <f t="shared" si="11"/>
        <v>0</v>
      </c>
      <c r="J29" s="28">
        <f t="shared" si="11"/>
        <v>5460487.2599999998</v>
      </c>
    </row>
    <row r="30" spans="1:10" ht="18" customHeight="1" x14ac:dyDescent="0.2">
      <c r="A30" s="36" t="s">
        <v>34</v>
      </c>
      <c r="B30" s="37">
        <f>B21+B27</f>
        <v>260691672.75999999</v>
      </c>
      <c r="C30" s="37">
        <f t="shared" ref="C30:J31" si="12">C21+C27</f>
        <v>1234000</v>
      </c>
      <c r="D30" s="37">
        <f t="shared" si="12"/>
        <v>500100</v>
      </c>
      <c r="E30" s="37">
        <f t="shared" si="12"/>
        <v>4117267.07</v>
      </c>
      <c r="F30" s="37">
        <f t="shared" si="12"/>
        <v>2352981</v>
      </c>
      <c r="G30" s="37">
        <f t="shared" si="12"/>
        <v>8975922.8599999994</v>
      </c>
      <c r="H30" s="37">
        <f t="shared" si="12"/>
        <v>6516715.1199999992</v>
      </c>
      <c r="I30" s="37">
        <f t="shared" si="12"/>
        <v>0</v>
      </c>
      <c r="J30" s="38">
        <f t="shared" si="12"/>
        <v>284388658.80999994</v>
      </c>
    </row>
    <row r="31" spans="1:10" s="42" customFormat="1" ht="18" customHeight="1" x14ac:dyDescent="0.2">
      <c r="A31" s="39" t="s">
        <v>35</v>
      </c>
      <c r="B31" s="40">
        <f>B22+B28</f>
        <v>-300000</v>
      </c>
      <c r="C31" s="40">
        <f t="shared" si="12"/>
        <v>-666910</v>
      </c>
      <c r="D31" s="40">
        <f t="shared" si="12"/>
        <v>-480000</v>
      </c>
      <c r="E31" s="40">
        <f t="shared" si="12"/>
        <v>-4106767.07</v>
      </c>
      <c r="F31" s="40">
        <f t="shared" si="12"/>
        <v>-2322036.2400000002</v>
      </c>
      <c r="G31" s="40">
        <f t="shared" si="12"/>
        <v>0</v>
      </c>
      <c r="H31" s="40">
        <f t="shared" si="12"/>
        <v>0</v>
      </c>
      <c r="I31" s="40">
        <f t="shared" si="12"/>
        <v>0</v>
      </c>
      <c r="J31" s="41">
        <f t="shared" si="12"/>
        <v>-7875713.3100000005</v>
      </c>
    </row>
    <row r="32" spans="1:10" ht="18" customHeight="1" thickBot="1" x14ac:dyDescent="0.25">
      <c r="A32" s="43" t="s">
        <v>36</v>
      </c>
      <c r="B32" s="44">
        <f>SUM(B30:B31)</f>
        <v>260391672.75999999</v>
      </c>
      <c r="C32" s="44">
        <f t="shared" ref="C32:J32" si="13">SUM(C30:C31)</f>
        <v>567090</v>
      </c>
      <c r="D32" s="44">
        <f t="shared" si="13"/>
        <v>20100</v>
      </c>
      <c r="E32" s="44">
        <f t="shared" si="13"/>
        <v>10500</v>
      </c>
      <c r="F32" s="44">
        <f t="shared" si="13"/>
        <v>30944.759999999776</v>
      </c>
      <c r="G32" s="44">
        <f t="shared" si="13"/>
        <v>8975922.8599999994</v>
      </c>
      <c r="H32" s="44">
        <f t="shared" si="13"/>
        <v>6516715.1199999992</v>
      </c>
      <c r="I32" s="44">
        <f t="shared" si="13"/>
        <v>0</v>
      </c>
      <c r="J32" s="45">
        <f t="shared" si="13"/>
        <v>276512945.49999994</v>
      </c>
    </row>
    <row r="33" spans="1:10" ht="13.5" thickTop="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</row>
    <row r="35" spans="1:10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</row>
    <row r="36" spans="1:10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</row>
    <row r="37" spans="1:10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</row>
    <row r="38" spans="1:10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</row>
    <row r="39" spans="1:10" x14ac:dyDescent="0.2">
      <c r="A39" s="46"/>
      <c r="B39" s="47"/>
      <c r="C39" s="47"/>
      <c r="D39" s="47"/>
      <c r="E39" s="47"/>
      <c r="F39" s="47"/>
      <c r="G39" s="47"/>
      <c r="H39" s="47"/>
      <c r="I39" s="47"/>
      <c r="J39" s="47"/>
    </row>
    <row r="40" spans="1:10" x14ac:dyDescent="0.2">
      <c r="A40" s="46"/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18" customHeight="1" thickBot="1" x14ac:dyDescent="0.25">
      <c r="A41" s="48"/>
      <c r="B41" s="73" t="s">
        <v>0</v>
      </c>
      <c r="C41" s="73"/>
      <c r="D41" s="73"/>
      <c r="E41" s="73"/>
      <c r="F41" s="73"/>
      <c r="G41" s="73"/>
      <c r="H41" s="73"/>
      <c r="I41" s="73"/>
      <c r="J41" s="73"/>
    </row>
    <row r="42" spans="1:10" ht="18" customHeight="1" thickTop="1" thickBot="1" x14ac:dyDescent="0.25">
      <c r="A42" s="74" t="s">
        <v>37</v>
      </c>
      <c r="B42" s="76" t="s">
        <v>2</v>
      </c>
      <c r="C42" s="77"/>
      <c r="D42" s="77"/>
      <c r="E42" s="77"/>
      <c r="F42" s="77"/>
      <c r="G42" s="77"/>
      <c r="H42" s="77"/>
      <c r="I42" s="77"/>
      <c r="J42" s="78"/>
    </row>
    <row r="43" spans="1:10" ht="32.1" customHeight="1" thickTop="1" x14ac:dyDescent="0.2">
      <c r="A43" s="75"/>
      <c r="B43" s="3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3" t="s">
        <v>8</v>
      </c>
      <c r="H43" s="3" t="s">
        <v>9</v>
      </c>
      <c r="I43" s="4" t="s">
        <v>10</v>
      </c>
      <c r="J43" s="5" t="s">
        <v>11</v>
      </c>
    </row>
    <row r="44" spans="1:10" ht="18" customHeight="1" x14ac:dyDescent="0.2">
      <c r="A44" s="49" t="s">
        <v>38</v>
      </c>
      <c r="B44" s="7">
        <v>78544457.272000015</v>
      </c>
      <c r="C44" s="7">
        <v>949666.86</v>
      </c>
      <c r="D44" s="7">
        <v>365397.77</v>
      </c>
      <c r="E44" s="7">
        <v>3607767.07</v>
      </c>
      <c r="F44" s="7">
        <v>1042719.9</v>
      </c>
      <c r="G44" s="7">
        <v>5170676.79</v>
      </c>
      <c r="H44" s="7">
        <v>1216492.42</v>
      </c>
      <c r="I44" s="9">
        <v>0</v>
      </c>
      <c r="J44" s="8">
        <f>SUM(B44:I44)</f>
        <v>90897178.082000017</v>
      </c>
    </row>
    <row r="45" spans="1:10" ht="18" customHeight="1" x14ac:dyDescent="0.2">
      <c r="A45" s="49" t="s">
        <v>39</v>
      </c>
      <c r="B45" s="7">
        <v>50001577.600000001</v>
      </c>
      <c r="C45" s="7">
        <v>231133.14</v>
      </c>
      <c r="D45" s="7">
        <v>122862.15</v>
      </c>
      <c r="E45" s="7">
        <v>487500</v>
      </c>
      <c r="F45" s="7">
        <v>895252.09</v>
      </c>
      <c r="G45" s="7">
        <v>2329228.0699999998</v>
      </c>
      <c r="H45" s="7">
        <v>4434737.8499999996</v>
      </c>
      <c r="I45" s="9">
        <v>0</v>
      </c>
      <c r="J45" s="8">
        <f t="shared" ref="J45:J50" si="14">SUM(B45:I45)</f>
        <v>58502290.900000006</v>
      </c>
    </row>
    <row r="46" spans="1:10" ht="18" hidden="1" customHeight="1" x14ac:dyDescent="0.2">
      <c r="A46" s="50" t="s">
        <v>16</v>
      </c>
      <c r="B46" s="51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3">
        <v>0</v>
      </c>
      <c r="J46" s="14">
        <f t="shared" si="14"/>
        <v>0</v>
      </c>
    </row>
    <row r="47" spans="1:10" ht="18" customHeight="1" x14ac:dyDescent="0.2">
      <c r="A47" s="49" t="s">
        <v>40</v>
      </c>
      <c r="B47" s="7">
        <v>1400673.75</v>
      </c>
      <c r="C47" s="7">
        <v>1000</v>
      </c>
      <c r="D47" s="7">
        <v>0</v>
      </c>
      <c r="E47" s="7">
        <v>0</v>
      </c>
      <c r="F47" s="7">
        <v>500</v>
      </c>
      <c r="G47" s="52">
        <v>26012</v>
      </c>
      <c r="H47" s="7">
        <v>251548.08</v>
      </c>
      <c r="I47" s="9">
        <v>0</v>
      </c>
      <c r="J47" s="8">
        <f t="shared" si="14"/>
        <v>1679733.83</v>
      </c>
    </row>
    <row r="48" spans="1:10" ht="18" customHeight="1" x14ac:dyDescent="0.2">
      <c r="A48" s="49" t="s">
        <v>41</v>
      </c>
      <c r="B48" s="7">
        <v>69085474.169999987</v>
      </c>
      <c r="C48" s="7">
        <v>2200</v>
      </c>
      <c r="D48" s="7">
        <v>3800</v>
      </c>
      <c r="E48" s="7">
        <v>0</v>
      </c>
      <c r="F48" s="7">
        <v>341808.25</v>
      </c>
      <c r="G48" s="7">
        <v>300000</v>
      </c>
      <c r="H48" s="7"/>
      <c r="I48" s="9">
        <v>0</v>
      </c>
      <c r="J48" s="8">
        <f t="shared" si="14"/>
        <v>69733282.419999987</v>
      </c>
    </row>
    <row r="49" spans="1:10" ht="18" customHeight="1" x14ac:dyDescent="0.2">
      <c r="A49" s="49" t="s">
        <v>42</v>
      </c>
      <c r="B49" s="7">
        <v>5461034.2800000003</v>
      </c>
      <c r="C49" s="7">
        <v>10000</v>
      </c>
      <c r="D49" s="7">
        <v>7040.08</v>
      </c>
      <c r="E49" s="7">
        <v>5000</v>
      </c>
      <c r="F49" s="7">
        <v>15119.74</v>
      </c>
      <c r="G49" s="7">
        <v>250000</v>
      </c>
      <c r="H49" s="7"/>
      <c r="I49" s="9">
        <v>0</v>
      </c>
      <c r="J49" s="8">
        <f t="shared" si="14"/>
        <v>5748194.1000000006</v>
      </c>
    </row>
    <row r="50" spans="1:10" ht="18" customHeight="1" x14ac:dyDescent="0.2">
      <c r="A50" s="50" t="s">
        <v>16</v>
      </c>
      <c r="B50" s="12">
        <v>-7575713.3099999996</v>
      </c>
      <c r="C50" s="12">
        <v>0</v>
      </c>
      <c r="D50" s="12">
        <v>0</v>
      </c>
      <c r="E50" s="12">
        <v>0</v>
      </c>
      <c r="F50" s="12">
        <v>0</v>
      </c>
      <c r="G50" s="12">
        <v>-300000</v>
      </c>
      <c r="H50" s="12">
        <v>0</v>
      </c>
      <c r="I50" s="13">
        <v>0</v>
      </c>
      <c r="J50" s="14">
        <f t="shared" si="14"/>
        <v>-7875713.3099999996</v>
      </c>
    </row>
    <row r="51" spans="1:10" ht="18" customHeight="1" x14ac:dyDescent="0.2">
      <c r="A51" s="53" t="s">
        <v>43</v>
      </c>
      <c r="B51" s="16">
        <f>B44+B45+B47+B48+B49</f>
        <v>204493217.072</v>
      </c>
      <c r="C51" s="16">
        <f t="shared" ref="C51:J51" si="15">C44+C45+C47+C48+C49</f>
        <v>1194000</v>
      </c>
      <c r="D51" s="16">
        <f t="shared" si="15"/>
        <v>499100.00000000006</v>
      </c>
      <c r="E51" s="16">
        <f t="shared" si="15"/>
        <v>4100267.07</v>
      </c>
      <c r="F51" s="16">
        <f t="shared" si="15"/>
        <v>2295399.9800000004</v>
      </c>
      <c r="G51" s="16">
        <f t="shared" si="15"/>
        <v>8075916.8599999994</v>
      </c>
      <c r="H51" s="16">
        <f t="shared" si="15"/>
        <v>5902778.3499999996</v>
      </c>
      <c r="I51" s="16">
        <f t="shared" si="15"/>
        <v>0</v>
      </c>
      <c r="J51" s="17">
        <f t="shared" si="15"/>
        <v>226560679.33200002</v>
      </c>
    </row>
    <row r="52" spans="1:10" ht="18" customHeight="1" x14ac:dyDescent="0.2">
      <c r="A52" s="18" t="s">
        <v>44</v>
      </c>
      <c r="B52" s="19">
        <f>B46+B50</f>
        <v>-7575713.3099999996</v>
      </c>
      <c r="C52" s="19">
        <f t="shared" ref="C52:J52" si="16">C46+C50</f>
        <v>0</v>
      </c>
      <c r="D52" s="19">
        <f t="shared" si="16"/>
        <v>0</v>
      </c>
      <c r="E52" s="19">
        <f t="shared" si="16"/>
        <v>0</v>
      </c>
      <c r="F52" s="19">
        <f t="shared" si="16"/>
        <v>0</v>
      </c>
      <c r="G52" s="19">
        <f>G46+G50</f>
        <v>-300000</v>
      </c>
      <c r="H52" s="19">
        <f t="shared" si="16"/>
        <v>0</v>
      </c>
      <c r="I52" s="19">
        <f t="shared" si="16"/>
        <v>0</v>
      </c>
      <c r="J52" s="20">
        <f t="shared" si="16"/>
        <v>-7875713.3099999996</v>
      </c>
    </row>
    <row r="53" spans="1:10" ht="18" customHeight="1" x14ac:dyDescent="0.2">
      <c r="A53" s="54" t="s">
        <v>45</v>
      </c>
      <c r="B53" s="27">
        <f>SUM(B51:B52)</f>
        <v>196917503.76199999</v>
      </c>
      <c r="C53" s="27">
        <f t="shared" ref="C53:J53" si="17">SUM(C51:C52)</f>
        <v>1194000</v>
      </c>
      <c r="D53" s="27">
        <f t="shared" si="17"/>
        <v>499100.00000000006</v>
      </c>
      <c r="E53" s="27">
        <f t="shared" si="17"/>
        <v>4100267.07</v>
      </c>
      <c r="F53" s="27">
        <f t="shared" si="17"/>
        <v>2295399.9800000004</v>
      </c>
      <c r="G53" s="27">
        <f t="shared" si="17"/>
        <v>7775916.8599999994</v>
      </c>
      <c r="H53" s="27">
        <f t="shared" si="17"/>
        <v>5902778.3499999996</v>
      </c>
      <c r="I53" s="27">
        <f t="shared" si="17"/>
        <v>0</v>
      </c>
      <c r="J53" s="28">
        <f t="shared" si="17"/>
        <v>218684966.02200001</v>
      </c>
    </row>
    <row r="54" spans="1:10" ht="18" customHeight="1" x14ac:dyDescent="0.2">
      <c r="A54" s="49" t="s">
        <v>46</v>
      </c>
      <c r="B54" s="7">
        <v>28819973.140000001</v>
      </c>
      <c r="C54" s="7">
        <v>25000</v>
      </c>
      <c r="D54" s="7">
        <v>1000</v>
      </c>
      <c r="E54" s="7">
        <v>6500</v>
      </c>
      <c r="F54" s="7">
        <v>7500</v>
      </c>
      <c r="G54" s="7">
        <v>900000</v>
      </c>
      <c r="H54" s="7">
        <v>7500</v>
      </c>
      <c r="I54" s="9">
        <v>0</v>
      </c>
      <c r="J54" s="8">
        <f>SUM(B54:I54)</f>
        <v>29767473.140000001</v>
      </c>
    </row>
    <row r="55" spans="1:10" ht="18" customHeight="1" x14ac:dyDescent="0.2">
      <c r="A55" s="49" t="s">
        <v>47</v>
      </c>
      <c r="B55" s="7">
        <v>20012410.530000001</v>
      </c>
      <c r="C55" s="7">
        <v>0</v>
      </c>
      <c r="D55" s="7">
        <v>0</v>
      </c>
      <c r="E55" s="7">
        <v>0</v>
      </c>
      <c r="F55" s="7">
        <v>38081.019999999997</v>
      </c>
      <c r="G55" s="7">
        <v>0</v>
      </c>
      <c r="H55" s="7"/>
      <c r="I55" s="9">
        <v>0</v>
      </c>
      <c r="J55" s="8">
        <f>SUM(B55:I55)</f>
        <v>20050491.550000001</v>
      </c>
    </row>
    <row r="56" spans="1:10" ht="18" hidden="1" customHeight="1" x14ac:dyDescent="0.2">
      <c r="A56" s="50" t="s">
        <v>16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3">
        <v>0</v>
      </c>
      <c r="J56" s="14">
        <f>SUM(B56:I56)</f>
        <v>0</v>
      </c>
    </row>
    <row r="57" spans="1:10" ht="18" customHeight="1" x14ac:dyDescent="0.2">
      <c r="A57" s="53" t="s">
        <v>48</v>
      </c>
      <c r="B57" s="16">
        <f>B54+B55</f>
        <v>48832383.670000002</v>
      </c>
      <c r="C57" s="16">
        <f t="shared" ref="C57:J57" si="18">C54+C55</f>
        <v>25000</v>
      </c>
      <c r="D57" s="16">
        <f t="shared" si="18"/>
        <v>1000</v>
      </c>
      <c r="E57" s="16">
        <f t="shared" si="18"/>
        <v>6500</v>
      </c>
      <c r="F57" s="16">
        <f t="shared" si="18"/>
        <v>45581.02</v>
      </c>
      <c r="G57" s="16">
        <f t="shared" si="18"/>
        <v>900000</v>
      </c>
      <c r="H57" s="16">
        <f t="shared" si="18"/>
        <v>7500</v>
      </c>
      <c r="I57" s="16">
        <f t="shared" si="18"/>
        <v>0</v>
      </c>
      <c r="J57" s="17">
        <f t="shared" si="18"/>
        <v>49817964.689999998</v>
      </c>
    </row>
    <row r="58" spans="1:10" ht="18" hidden="1" customHeight="1" x14ac:dyDescent="0.2">
      <c r="A58" s="55" t="s">
        <v>49</v>
      </c>
      <c r="B58" s="19">
        <f>B56</f>
        <v>0</v>
      </c>
      <c r="C58" s="19">
        <f t="shared" ref="C58:I58" si="19">C56</f>
        <v>0</v>
      </c>
      <c r="D58" s="19">
        <f t="shared" si="19"/>
        <v>0</v>
      </c>
      <c r="E58" s="19">
        <f t="shared" si="19"/>
        <v>0</v>
      </c>
      <c r="F58" s="19">
        <f t="shared" si="19"/>
        <v>0</v>
      </c>
      <c r="G58" s="19">
        <f t="shared" si="19"/>
        <v>0</v>
      </c>
      <c r="H58" s="19">
        <f t="shared" si="19"/>
        <v>0</v>
      </c>
      <c r="I58" s="19">
        <f t="shared" si="19"/>
        <v>0</v>
      </c>
      <c r="J58" s="20">
        <f>SUM(B58:I58)</f>
        <v>0</v>
      </c>
    </row>
    <row r="59" spans="1:10" ht="18" customHeight="1" x14ac:dyDescent="0.2">
      <c r="A59" s="54" t="s">
        <v>50</v>
      </c>
      <c r="B59" s="27">
        <f>SUM(B57:B58)</f>
        <v>48832383.670000002</v>
      </c>
      <c r="C59" s="27">
        <f t="shared" ref="C59:J59" si="20">SUM(C57:C58)</f>
        <v>25000</v>
      </c>
      <c r="D59" s="27">
        <f t="shared" si="20"/>
        <v>1000</v>
      </c>
      <c r="E59" s="27">
        <f t="shared" si="20"/>
        <v>6500</v>
      </c>
      <c r="F59" s="27">
        <f t="shared" si="20"/>
        <v>45581.02</v>
      </c>
      <c r="G59" s="27">
        <f t="shared" si="20"/>
        <v>900000</v>
      </c>
      <c r="H59" s="27">
        <f t="shared" si="20"/>
        <v>7500</v>
      </c>
      <c r="I59" s="27">
        <f t="shared" si="20"/>
        <v>0</v>
      </c>
      <c r="J59" s="28">
        <f t="shared" si="20"/>
        <v>49817964.689999998</v>
      </c>
    </row>
    <row r="60" spans="1:10" ht="18" customHeight="1" x14ac:dyDescent="0.2">
      <c r="A60" s="53" t="s">
        <v>51</v>
      </c>
      <c r="B60" s="16">
        <f>B51+B57</f>
        <v>253325600.74199998</v>
      </c>
      <c r="C60" s="16">
        <f t="shared" ref="C60:J61" si="21">C51+C57</f>
        <v>1219000</v>
      </c>
      <c r="D60" s="16">
        <f t="shared" si="21"/>
        <v>500100.00000000006</v>
      </c>
      <c r="E60" s="16">
        <f t="shared" si="21"/>
        <v>4106767.07</v>
      </c>
      <c r="F60" s="16">
        <f t="shared" si="21"/>
        <v>2340981.0000000005</v>
      </c>
      <c r="G60" s="16">
        <f t="shared" si="21"/>
        <v>8975916.8599999994</v>
      </c>
      <c r="H60" s="16">
        <f t="shared" si="21"/>
        <v>5910278.3499999996</v>
      </c>
      <c r="I60" s="16">
        <f t="shared" si="21"/>
        <v>0</v>
      </c>
      <c r="J60" s="17">
        <f t="shared" si="21"/>
        <v>276378644.02200001</v>
      </c>
    </row>
    <row r="61" spans="1:10" ht="18" customHeight="1" x14ac:dyDescent="0.2">
      <c r="A61" s="55" t="s">
        <v>52</v>
      </c>
      <c r="B61" s="19">
        <f>B52+B58</f>
        <v>-7575713.3099999996</v>
      </c>
      <c r="C61" s="19">
        <f t="shared" si="21"/>
        <v>0</v>
      </c>
      <c r="D61" s="19">
        <f t="shared" si="21"/>
        <v>0</v>
      </c>
      <c r="E61" s="19">
        <f t="shared" si="21"/>
        <v>0</v>
      </c>
      <c r="F61" s="19">
        <f t="shared" si="21"/>
        <v>0</v>
      </c>
      <c r="G61" s="19">
        <f t="shared" si="21"/>
        <v>-300000</v>
      </c>
      <c r="H61" s="19">
        <f t="shared" si="21"/>
        <v>0</v>
      </c>
      <c r="I61" s="19">
        <f t="shared" si="21"/>
        <v>0</v>
      </c>
      <c r="J61" s="20">
        <f t="shared" si="21"/>
        <v>-7875713.3099999996</v>
      </c>
    </row>
    <row r="62" spans="1:10" ht="18" customHeight="1" x14ac:dyDescent="0.2">
      <c r="A62" s="54" t="s">
        <v>53</v>
      </c>
      <c r="B62" s="27">
        <f>SUM(B60:B61)</f>
        <v>245749887.43199998</v>
      </c>
      <c r="C62" s="27">
        <f t="shared" ref="C62:J62" si="22">SUM(C60:C61)</f>
        <v>1219000</v>
      </c>
      <c r="D62" s="27">
        <f t="shared" si="22"/>
        <v>500100.00000000006</v>
      </c>
      <c r="E62" s="27">
        <f t="shared" si="22"/>
        <v>4106767.07</v>
      </c>
      <c r="F62" s="27">
        <f t="shared" si="22"/>
        <v>2340981.0000000005</v>
      </c>
      <c r="G62" s="27">
        <f t="shared" si="22"/>
        <v>8675916.8599999994</v>
      </c>
      <c r="H62" s="27">
        <f t="shared" si="22"/>
        <v>5910278.3499999996</v>
      </c>
      <c r="I62" s="27">
        <f t="shared" si="22"/>
        <v>0</v>
      </c>
      <c r="J62" s="28">
        <f t="shared" si="22"/>
        <v>268502930.71200001</v>
      </c>
    </row>
    <row r="63" spans="1:10" ht="18" customHeight="1" x14ac:dyDescent="0.2">
      <c r="A63" s="49" t="s">
        <v>29</v>
      </c>
      <c r="B63" s="7">
        <v>2</v>
      </c>
      <c r="C63" s="7">
        <v>15000</v>
      </c>
      <c r="D63" s="7">
        <v>0</v>
      </c>
      <c r="E63" s="7">
        <v>10500</v>
      </c>
      <c r="F63" s="7">
        <v>12000</v>
      </c>
      <c r="G63" s="7">
        <v>6</v>
      </c>
      <c r="H63" s="7"/>
      <c r="I63" s="9">
        <v>0</v>
      </c>
      <c r="J63" s="8">
        <f>SUM(B63:I63)</f>
        <v>37508</v>
      </c>
    </row>
    <row r="64" spans="1:10" ht="18" customHeight="1" x14ac:dyDescent="0.2">
      <c r="A64" s="49" t="s">
        <v>30</v>
      </c>
      <c r="B64" s="7">
        <v>5422979.2599999998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/>
      <c r="I64" s="9">
        <v>0</v>
      </c>
      <c r="J64" s="8">
        <f>SUM(B64:I64)</f>
        <v>5422979.2599999998</v>
      </c>
    </row>
    <row r="65" spans="1:10" ht="18" hidden="1" customHeight="1" x14ac:dyDescent="0.2">
      <c r="A65" s="50" t="s">
        <v>16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7">
        <v>0</v>
      </c>
      <c r="J65" s="58">
        <f>SUM(B65:I65)</f>
        <v>0</v>
      </c>
    </row>
    <row r="66" spans="1:10" ht="18" customHeight="1" x14ac:dyDescent="0.2">
      <c r="A66" s="53" t="s">
        <v>54</v>
      </c>
      <c r="B66" s="16">
        <f>B63+B64</f>
        <v>5422981.2599999998</v>
      </c>
      <c r="C66" s="16">
        <f t="shared" ref="C66:J66" si="23">C63+C64</f>
        <v>15000</v>
      </c>
      <c r="D66" s="16">
        <f t="shared" si="23"/>
        <v>0</v>
      </c>
      <c r="E66" s="16">
        <f t="shared" si="23"/>
        <v>10500</v>
      </c>
      <c r="F66" s="16">
        <f t="shared" si="23"/>
        <v>12000</v>
      </c>
      <c r="G66" s="16">
        <f t="shared" si="23"/>
        <v>6</v>
      </c>
      <c r="H66" s="16">
        <f t="shared" si="23"/>
        <v>0</v>
      </c>
      <c r="I66" s="16">
        <f t="shared" si="23"/>
        <v>0</v>
      </c>
      <c r="J66" s="17">
        <f t="shared" si="23"/>
        <v>5460487.2599999998</v>
      </c>
    </row>
    <row r="67" spans="1:10" ht="18" hidden="1" customHeight="1" x14ac:dyDescent="0.2">
      <c r="A67" s="59" t="s">
        <v>55</v>
      </c>
      <c r="B67" s="60">
        <f>B65</f>
        <v>0</v>
      </c>
      <c r="C67" s="60">
        <f t="shared" ref="C67:I67" si="24">C65</f>
        <v>0</v>
      </c>
      <c r="D67" s="60">
        <f t="shared" si="24"/>
        <v>0</v>
      </c>
      <c r="E67" s="60">
        <f t="shared" si="24"/>
        <v>0</v>
      </c>
      <c r="F67" s="60">
        <f t="shared" si="24"/>
        <v>0</v>
      </c>
      <c r="G67" s="60">
        <f t="shared" si="24"/>
        <v>0</v>
      </c>
      <c r="H67" s="60">
        <f t="shared" si="24"/>
        <v>0</v>
      </c>
      <c r="I67" s="60">
        <f t="shared" si="24"/>
        <v>0</v>
      </c>
      <c r="J67" s="61">
        <f>SUM(B67:I67)</f>
        <v>0</v>
      </c>
    </row>
    <row r="68" spans="1:10" ht="18" customHeight="1" x14ac:dyDescent="0.2">
      <c r="A68" s="62" t="s">
        <v>56</v>
      </c>
      <c r="B68" s="27">
        <f>SUM(B66:B67)</f>
        <v>5422981.2599999998</v>
      </c>
      <c r="C68" s="27">
        <f t="shared" ref="C68:J68" si="25">SUM(C66:C67)</f>
        <v>15000</v>
      </c>
      <c r="D68" s="27">
        <f t="shared" si="25"/>
        <v>0</v>
      </c>
      <c r="E68" s="27">
        <f t="shared" si="25"/>
        <v>10500</v>
      </c>
      <c r="F68" s="27">
        <f t="shared" si="25"/>
        <v>12000</v>
      </c>
      <c r="G68" s="27">
        <f t="shared" si="25"/>
        <v>6</v>
      </c>
      <c r="H68" s="27">
        <f t="shared" si="25"/>
        <v>0</v>
      </c>
      <c r="I68" s="27">
        <f t="shared" si="25"/>
        <v>0</v>
      </c>
      <c r="J68" s="28">
        <f t="shared" si="25"/>
        <v>5460487.2599999998</v>
      </c>
    </row>
    <row r="69" spans="1:10" ht="18" customHeight="1" x14ac:dyDescent="0.2">
      <c r="A69" s="36" t="s">
        <v>34</v>
      </c>
      <c r="B69" s="37">
        <f>B60+B66</f>
        <v>258748582.00199997</v>
      </c>
      <c r="C69" s="37">
        <f t="shared" ref="C69:J70" si="26">C60+C66</f>
        <v>1234000</v>
      </c>
      <c r="D69" s="37">
        <f t="shared" si="26"/>
        <v>500100.00000000006</v>
      </c>
      <c r="E69" s="37">
        <f t="shared" si="26"/>
        <v>4117267.07</v>
      </c>
      <c r="F69" s="37">
        <f t="shared" si="26"/>
        <v>2352981.0000000005</v>
      </c>
      <c r="G69" s="37">
        <f t="shared" si="26"/>
        <v>8975922.8599999994</v>
      </c>
      <c r="H69" s="37">
        <f t="shared" si="26"/>
        <v>5910278.3499999996</v>
      </c>
      <c r="I69" s="37">
        <f t="shared" si="26"/>
        <v>0</v>
      </c>
      <c r="J69" s="38">
        <f t="shared" si="26"/>
        <v>281839131.28200001</v>
      </c>
    </row>
    <row r="70" spans="1:10" ht="18" customHeight="1" x14ac:dyDescent="0.2">
      <c r="A70" s="63" t="s">
        <v>16</v>
      </c>
      <c r="B70" s="64">
        <f>B61+B67</f>
        <v>-7575713.3099999996</v>
      </c>
      <c r="C70" s="64">
        <f t="shared" si="26"/>
        <v>0</v>
      </c>
      <c r="D70" s="64">
        <f t="shared" si="26"/>
        <v>0</v>
      </c>
      <c r="E70" s="64">
        <f t="shared" si="26"/>
        <v>0</v>
      </c>
      <c r="F70" s="64">
        <f t="shared" si="26"/>
        <v>0</v>
      </c>
      <c r="G70" s="64">
        <f t="shared" si="26"/>
        <v>-300000</v>
      </c>
      <c r="H70" s="64">
        <f t="shared" si="26"/>
        <v>0</v>
      </c>
      <c r="I70" s="64">
        <f t="shared" si="26"/>
        <v>0</v>
      </c>
      <c r="J70" s="65">
        <f t="shared" si="26"/>
        <v>-7875713.3099999996</v>
      </c>
    </row>
    <row r="71" spans="1:10" ht="18" customHeight="1" thickBot="1" x14ac:dyDescent="0.25">
      <c r="A71" s="43" t="s">
        <v>36</v>
      </c>
      <c r="B71" s="44">
        <f>SUM(B69:B70)</f>
        <v>251172868.69199997</v>
      </c>
      <c r="C71" s="44">
        <f t="shared" ref="C71:J71" si="27">SUM(C69:C70)</f>
        <v>1234000</v>
      </c>
      <c r="D71" s="44">
        <f t="shared" si="27"/>
        <v>500100.00000000006</v>
      </c>
      <c r="E71" s="44">
        <f t="shared" si="27"/>
        <v>4117267.07</v>
      </c>
      <c r="F71" s="44">
        <f t="shared" si="27"/>
        <v>2352981.0000000005</v>
      </c>
      <c r="G71" s="44">
        <f t="shared" si="27"/>
        <v>8675922.8599999994</v>
      </c>
      <c r="H71" s="44">
        <f t="shared" si="27"/>
        <v>5910278.3499999996</v>
      </c>
      <c r="I71" s="44">
        <f t="shared" si="27"/>
        <v>0</v>
      </c>
      <c r="J71" s="45">
        <f t="shared" si="27"/>
        <v>273963417.972</v>
      </c>
    </row>
    <row r="72" spans="1:10" ht="18" customHeight="1" thickTop="1" x14ac:dyDescent="0.2">
      <c r="A72" s="66"/>
      <c r="B72" s="67"/>
      <c r="C72" s="67"/>
      <c r="D72" s="67"/>
      <c r="E72" s="67"/>
      <c r="F72" s="67"/>
      <c r="G72" s="71" t="s">
        <v>57</v>
      </c>
      <c r="H72" s="72"/>
      <c r="I72" s="68"/>
      <c r="J72" s="69">
        <f>J32-J71</f>
        <v>2549527.5279999375</v>
      </c>
    </row>
  </sheetData>
  <mergeCells count="7">
    <mergeCell ref="G72:H72"/>
    <mergeCell ref="B2:J2"/>
    <mergeCell ref="A3:A4"/>
    <mergeCell ref="B3:J3"/>
    <mergeCell ref="B41:J41"/>
    <mergeCell ref="A42:A43"/>
    <mergeCell ref="B42:J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TORRES, JOSE</dc:creator>
  <cp:lastModifiedBy>ORIHUELA MORENO, IGNACIO</cp:lastModifiedBy>
  <dcterms:created xsi:type="dcterms:W3CDTF">2020-03-05T08:50:32Z</dcterms:created>
  <dcterms:modified xsi:type="dcterms:W3CDTF">2020-03-05T09:15:50Z</dcterms:modified>
</cp:coreProperties>
</file>