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5" windowHeight="13065" activeTab="0"/>
  </bookViews>
  <sheets>
    <sheet name="Superavit 2015 DIPGR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<sst xmlns="http://schemas.openxmlformats.org/spreadsheetml/2006/main" count="15" uniqueCount="15">
  <si>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SUPERAVIT PRESUPUESTARIO 2015: 18.633.127,59 € (Art. 32 y DA 6 LO 2/2012,27/04)</t>
  </si>
  <si>
    <t>Acuerdo PLENO 30/06/2016 y 24/11/2016</t>
  </si>
  <si>
    <t>Destino 2016/2017</t>
  </si>
  <si>
    <t>Superavit inicial incorporado</t>
  </si>
  <si>
    <t>Superavit final disponible</t>
  </si>
  <si>
    <t>Compromisos 2016</t>
  </si>
  <si>
    <t>Obligaciones reconocidas 2016</t>
  </si>
  <si>
    <t>% Ejecución 2016</t>
  </si>
  <si>
    <t>Incorporación 2017</t>
  </si>
  <si>
    <t>Modificación Presupuestaria 10/2016 y 22BIS /2016</t>
  </si>
  <si>
    <t>1. Amortización deuda provincial</t>
  </si>
  <si>
    <t>2. IFS municipales</t>
  </si>
  <si>
    <t>3. IFS provinciales</t>
  </si>
  <si>
    <t>TOTAL</t>
  </si>
  <si>
    <t>Amortización mínima 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</si>
</sst>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8" fontId="1" fillId="0" borderId="1" xfId="0" applyNumberFormat="1" applyFont="1" applyBorder="1" applyAlignment="1">
      <alignment horizontal="right" vertical="top" wrapText="1"/>
    </xf>
    <xf numFmtId="10" fontId="1" fillId="0" borderId="1" xfId="0" applyNumberFormat="1" applyFont="1" applyBorder="1" applyAlignment="1">
      <alignment/>
    </xf>
    <xf numFmtId="8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8" fontId="1" fillId="0" borderId="1" xfId="0" applyNumberFormat="1" applyFont="1" applyBorder="1" applyAlignment="1">
      <alignment horizontal="right" vertical="top" wrapText="1"/>
    </xf>
    <xf numFmtId="10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8" fontId="1" fillId="0" borderId="6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8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J9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11.421875" style="10" customWidth="1"/>
    <col min="2" max="2" width="11.421875" style="1" customWidth="1"/>
    <col min="3" max="3" width="23.7109375" style="1" bestFit="1" customWidth="1"/>
    <col min="4" max="4" width="23.57421875" style="1" bestFit="1" customWidth="1"/>
    <col min="5" max="5" width="21.00390625" style="1" bestFit="1" customWidth="1"/>
    <col min="6" max="6" width="16.421875" style="1" bestFit="1" customWidth="1"/>
    <col min="7" max="7" width="25.421875" style="1" bestFit="1" customWidth="1"/>
    <col min="8" max="8" width="14.00390625" style="1" bestFit="1" customWidth="1"/>
    <col min="9" max="9" width="15.7109375" style="1" bestFit="1" customWidth="1"/>
    <col min="10" max="10" width="22.28125" style="1" bestFit="1" customWidth="1"/>
    <col min="11" max="16384" width="11.421875" style="1" customWidth="1"/>
  </cols>
  <sheetData>
    <row r="3" ht="22.5" customHeight="1" thickBot="1"/>
    <row r="4" spans="2:10" ht="11.25" customHeight="1">
      <c r="B4" s="11" t="s">
        <v>0</v>
      </c>
      <c r="C4" s="12"/>
      <c r="D4" s="12"/>
      <c r="E4" s="12"/>
      <c r="F4" s="12"/>
      <c r="G4" s="12"/>
      <c r="H4" s="12"/>
      <c r="I4" s="12"/>
      <c r="J4" s="13"/>
    </row>
    <row r="5" spans="2:10" ht="45">
      <c r="B5" s="14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15" t="s">
        <v>14</v>
      </c>
    </row>
    <row r="6" spans="2:10" ht="14.25" customHeight="1">
      <c r="B6" s="16" t="s">
        <v>9</v>
      </c>
      <c r="C6" s="3" t="s">
        <v>10</v>
      </c>
      <c r="D6" s="4">
        <v>7393283.28</v>
      </c>
      <c r="E6" s="4">
        <f>D6</f>
        <v>7393283.28</v>
      </c>
      <c r="F6" s="4">
        <v>7393283.28</v>
      </c>
      <c r="G6" s="4">
        <v>7393283.28</v>
      </c>
      <c r="H6" s="5">
        <f>G6/F6</f>
        <v>1</v>
      </c>
      <c r="I6" s="6">
        <f>F6-G6</f>
        <v>0</v>
      </c>
      <c r="J6" s="17">
        <f>E6-F6</f>
        <v>0</v>
      </c>
    </row>
    <row r="7" spans="2:10" ht="11.25">
      <c r="B7" s="18"/>
      <c r="C7" s="3" t="s">
        <v>11</v>
      </c>
      <c r="D7" s="7">
        <v>10000000</v>
      </c>
      <c r="E7" s="7">
        <f>10000000-194913.67</f>
        <v>9805086.33</v>
      </c>
      <c r="F7" s="7">
        <v>7543858.53</v>
      </c>
      <c r="G7" s="8">
        <v>5601309.290000001</v>
      </c>
      <c r="H7" s="9">
        <f>G7/F7</f>
        <v>0.7424992485907608</v>
      </c>
      <c r="I7" s="6">
        <f>F7-G7</f>
        <v>1942549.2399999993</v>
      </c>
      <c r="J7" s="17">
        <f>E7-F7</f>
        <v>2261227.8</v>
      </c>
    </row>
    <row r="8" spans="2:10" ht="11.25">
      <c r="B8" s="18"/>
      <c r="C8" s="3" t="s">
        <v>12</v>
      </c>
      <c r="D8" s="8">
        <v>1160000</v>
      </c>
      <c r="E8" s="8">
        <f>1160000+274757.98</f>
        <v>1434757.98</v>
      </c>
      <c r="F8" s="7">
        <f>1014060.54+238299.95</f>
        <v>1252360.49</v>
      </c>
      <c r="G8" s="7">
        <v>3999.05</v>
      </c>
      <c r="H8" s="9">
        <f>G8/F8</f>
        <v>0.0031932099678424063</v>
      </c>
      <c r="I8" s="6">
        <f>F8-G8</f>
        <v>1248361.44</v>
      </c>
      <c r="J8" s="17">
        <f>E8-F8-G8</f>
        <v>178398.44</v>
      </c>
    </row>
    <row r="9" spans="2:10" ht="12" thickBot="1">
      <c r="B9" s="19"/>
      <c r="C9" s="20" t="s">
        <v>13</v>
      </c>
      <c r="D9" s="21">
        <f>SUM(D6:D8)</f>
        <v>18553283.28</v>
      </c>
      <c r="E9" s="21">
        <f>SUM(E6:E8)</f>
        <v>18633127.59</v>
      </c>
      <c r="F9" s="21">
        <f>SUM(F6:F8)</f>
        <v>16189502.3</v>
      </c>
      <c r="G9" s="21">
        <f>SUM(G6:G8)</f>
        <v>12998591.620000001</v>
      </c>
      <c r="H9" s="22">
        <f>G9/F9</f>
        <v>0.8029024845315967</v>
      </c>
      <c r="I9" s="21">
        <f>SUM(I7:I8)</f>
        <v>3190910.6799999992</v>
      </c>
      <c r="J9" s="23">
        <f>SUM(J7:J8)</f>
        <v>2439626.2399999998</v>
      </c>
    </row>
    <row r="12" ht="21.75" customHeight="1"/>
  </sheetData>
  <mergeCells count="2">
    <mergeCell ref="B4:J4"/>
    <mergeCell ref="B6:B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AE_EVARISTO</dc:creator>
  <cp:keywords/>
  <dc:description/>
  <cp:lastModifiedBy>AE_EVARISTO</cp:lastModifiedBy>
  <dcterms:created xsi:type="dcterms:W3CDTF">2017-05-09T08:24:54Z</dcterms:created>
  <dcterms:modified xsi:type="dcterms:W3CDTF">2017-05-09T08:27:49Z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