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0" windowWidth="15190" windowHeight="8450" tabRatio="939" activeTab="0"/>
  </bookViews>
  <sheets>
    <sheet name="Balance Consolidado 2017" sheetId="1" r:id="rId1"/>
  </sheets>
  <definedNames>
    <definedName name="_xlnm.Print_Area" localSheetId="0">'Balance Consolidado 2017'!$A$1:$N$108</definedName>
    <definedName name="_xlnm.Print_Titles" localSheetId="0">'Balance Consolidado 2017'!$1:$3</definedName>
  </definedNames>
  <calcPr fullCalcOnLoad="1"/>
</workbook>
</file>

<file path=xl/sharedStrings.xml><?xml version="1.0" encoding="utf-8"?>
<sst xmlns="http://schemas.openxmlformats.org/spreadsheetml/2006/main" count="176" uniqueCount="151">
  <si>
    <t>A C T I V O</t>
  </si>
  <si>
    <t>CUENTAS PGCPAL 2013</t>
  </si>
  <si>
    <t>DENOMINACION</t>
  </si>
  <si>
    <t>DIPUTACION</t>
  </si>
  <si>
    <t>CEMCI</t>
  </si>
  <si>
    <t>SERV. PROV. TRIBUTARIO</t>
  </si>
  <si>
    <t>APEI</t>
  </si>
  <si>
    <t>VISOGSA</t>
  </si>
  <si>
    <t>GRANADA INNOVA</t>
  </si>
  <si>
    <t>TOTALES</t>
  </si>
  <si>
    <t>AJUSTES</t>
  </si>
  <si>
    <t>ELIMINACIONES</t>
  </si>
  <si>
    <t>TOTAL CONSOLIDADO</t>
  </si>
  <si>
    <t xml:space="preserve">1. TERRENOS </t>
  </si>
  <si>
    <t>2. CONSTRUCCIONES</t>
  </si>
  <si>
    <t>V) AJUSTES POR PERIODIFICACION</t>
  </si>
  <si>
    <t>I) PATRIMONIO</t>
  </si>
  <si>
    <t xml:space="preserve">1. RESULTADOS EJERCICIOS ANTERIORES </t>
  </si>
  <si>
    <t>1. RESULTADOS DEL EJERCICIO (BENEFICIO)</t>
  </si>
  <si>
    <t>I) INMOVILIZADO INTANGIBLE</t>
  </si>
  <si>
    <t>1. INVERSIÓN EN INVESTIGACIÓN Y DESARROLLO</t>
  </si>
  <si>
    <t>200, 201, (2800) (2801)</t>
  </si>
  <si>
    <t>2. PROPIEDAD INDUSTRIAL E INTELECTUAL</t>
  </si>
  <si>
    <t>203 (2803) (2903)</t>
  </si>
  <si>
    <t>3. APLICACIONES INFORMÁTICAS</t>
  </si>
  <si>
    <t>206 (2806) (2906)</t>
  </si>
  <si>
    <t>4. INVERSIONES S/ ACTIVOS UTILIZADOS EN RÉGIMEN DE ARRENDAMIENTO O CEDIDOS</t>
  </si>
  <si>
    <t>207 (2807) (2907)</t>
  </si>
  <si>
    <t>5. OTRO INMOVILIZADO INTANGIBLE</t>
  </si>
  <si>
    <t>208, 209 (2809) (2909)</t>
  </si>
  <si>
    <t>210 (2810) (2910) (2990)</t>
  </si>
  <si>
    <t>211 (2811) (2911) (2991)</t>
  </si>
  <si>
    <t>3. INFRAESTRUCTURAS</t>
  </si>
  <si>
    <t>212 (2812) (2912) (2992)</t>
  </si>
  <si>
    <t>4. BIENES DEL PATRIMONIO HISTÓRICO</t>
  </si>
  <si>
    <t>213 (2813) (2913) (2993)</t>
  </si>
  <si>
    <t xml:space="preserve">5. OTRO INMOVILIZADO MATERIAL </t>
  </si>
  <si>
    <t>214, 215, 216, 217, 218, 219 (2814) (2815) (2816) (2817) (2818) (2819) (2914) (2915) (2916) (2917) (2918) (2919) (2999)</t>
  </si>
  <si>
    <t>6. INMOVILIZADO MATERIAL EN CURSO Y ANTICIPOS</t>
  </si>
  <si>
    <t>2300, 2310, 232, 233, 234, 235, 237, 238, 2390</t>
  </si>
  <si>
    <t>II) INMOVILIZADO MATERIAL</t>
  </si>
  <si>
    <t>III) INVERSIONES INMOBILIARIAS</t>
  </si>
  <si>
    <t>220 (2820) (2920)</t>
  </si>
  <si>
    <t>221 (2821) (2921)</t>
  </si>
  <si>
    <t>3. INVERSIONES INMOBILIARIAS EN CURSO Y ANTICIPOS</t>
  </si>
  <si>
    <t>IV) PATRIMONIO PUBLICO DEL SUELO</t>
  </si>
  <si>
    <t>240 (2840) (2930)</t>
  </si>
  <si>
    <t>241 (2841) (2931)</t>
  </si>
  <si>
    <t>3. EN CONSTRUCCIÓN Y ANTICIPOS</t>
  </si>
  <si>
    <t>243, 244, 248</t>
  </si>
  <si>
    <t>4. OTRO PATRIMONIO PÚBLICO DEL SUELO</t>
  </si>
  <si>
    <t>249 (2849) (2939)</t>
  </si>
  <si>
    <t>V) INVERSIONES FINANCIERAS A LARGO PLAZO EN ENTIDADES DEL GRUPO, MUTIGRUPO Y ASOCIADAS</t>
  </si>
  <si>
    <t>1. INVERSIONES FINANCIERAS EN PATRIMONIO DE ENTIDADES DE DERECHO PÚBLICO</t>
  </si>
  <si>
    <t>2500, 2510 (2940)</t>
  </si>
  <si>
    <t>2. INVERSIONES FINANCIERAS EN PATRIMONIO DE SOCIEDADES</t>
  </si>
  <si>
    <t>2501, 2511 (259) (2941)</t>
  </si>
  <si>
    <t>3. INVERSIONES FINANCIERAS EN PATRIMONIO DE OTRAS ENTIDADES</t>
  </si>
  <si>
    <t>2502, 2512 (2942)</t>
  </si>
  <si>
    <t>4. CRÉDITOS Y VALORES REPRESENTATIVOS DE DEUDA</t>
  </si>
  <si>
    <t>252, 253, 255 (295) (2960)</t>
  </si>
  <si>
    <t>5. OTRAS INVERSIONES FINANCIERAS</t>
  </si>
  <si>
    <t>257, 258 (2961) (2962)</t>
  </si>
  <si>
    <t xml:space="preserve">VI) INVERSIONES FINANCIERAS A LARGO PLAZO </t>
  </si>
  <si>
    <t>1. INVERSIONES FINANCIERAS EN PATRIMONIO</t>
  </si>
  <si>
    <t>260 (269)</t>
  </si>
  <si>
    <t>2. CRÉDITOS Y VALORES REPRESENTATIVOS DE DEUDA</t>
  </si>
  <si>
    <t>261, 2620, 2629, 264, 266, 267 (297) (2980)</t>
  </si>
  <si>
    <t>3. DERIVADOS FINANCIEROS</t>
  </si>
  <si>
    <t>268, 27 (2981) (2982)</t>
  </si>
  <si>
    <t>4. OTRAS INVERSIONES FINANCIERAS</t>
  </si>
  <si>
    <t>VII) DEUDORES Y OTRAS CUENTAS A COBRAR A LARGO PLAZO</t>
  </si>
  <si>
    <t>2621, (2963)</t>
  </si>
  <si>
    <t>B) ACTIVO CORRIENTE</t>
  </si>
  <si>
    <t>I) ACTIVOS EN ESTADO DE VENTA</t>
  </si>
  <si>
    <t>38, (398)</t>
  </si>
  <si>
    <t>II) EXISTENCIAS</t>
  </si>
  <si>
    <t>1. ACTIVOS CONSTRUIDOS O ADQUIRIDOS PARA OTRAS ENTIDADES</t>
  </si>
  <si>
    <t>2. MERCADERÍAS Y PRODUCTOS TERMINADOS</t>
  </si>
  <si>
    <t>30, 35 (390) (395)</t>
  </si>
  <si>
    <t>3. APROVISIONAMIENTOS Y OTROS</t>
  </si>
  <si>
    <t>31, 32, 33, 34, 36 (391) (392) (393) (394) (396)</t>
  </si>
  <si>
    <t>1. DEUDORES POR OPERACIONES DE GESTIÓN</t>
  </si>
  <si>
    <t>4300, 4310, 4430, 446 (4900)</t>
  </si>
  <si>
    <t>2. OTRAS CUENTAS A COBRAR</t>
  </si>
  <si>
    <t>4301, 4311, 4431, 440, 441, 442, 449 (4901), 550, 555, 558</t>
  </si>
  <si>
    <t>3. ADMINISTRACIONES PÚBLICAS</t>
  </si>
  <si>
    <t>4. DEUDORES POR ADMINISTRACIÓN DE RECURSOS POR CUENTA DE OTROS ENTES PÚBLICOS</t>
  </si>
  <si>
    <t>III) DEUDORES Y OTRAS CUENTAS A COBRAR A CORTO PLAZO</t>
  </si>
  <si>
    <t>IV) INVERSIONES FINANCIERAS A CORTO PLAZO EN ENTIDADES DEL GRUPO, MULTIGRUPO Y ASOCIADAS</t>
  </si>
  <si>
    <t>1. INVERSIONES FINANCIERAS EN PATRIMONIO DE ENTIDADES DEL GRUPO, MULTIGRUPO Y ASOCIADAS</t>
  </si>
  <si>
    <t>530, 531 (539) (594)</t>
  </si>
  <si>
    <t>4302, 4312, 4432 (4902) 532, 533, 535 (595) (5960)</t>
  </si>
  <si>
    <t>3. OTRAS INVERSIONES</t>
  </si>
  <si>
    <t>536, 537, 538 (5961) (5962)</t>
  </si>
  <si>
    <t>V) INVERSIONES FINANCIERAS A CORTO PLAZO</t>
  </si>
  <si>
    <t>540 (549)</t>
  </si>
  <si>
    <t>4303, 4313, 4433, (4903), 541, 542, 544, 546, 547, (597) (5980)</t>
  </si>
  <si>
    <t>545, 548, 565, 566, (5981) (5982)</t>
  </si>
  <si>
    <t>VI) AJUSTES POR PERIODIFICACIÓN</t>
  </si>
  <si>
    <t>480, 567</t>
  </si>
  <si>
    <t>VII) EFECTIVO Y OTROS ACTIVOS LÍQUIDOS EQUIVALENTES</t>
  </si>
  <si>
    <t>1. OTROS ACTIVOS LÍQUIDOS EQUIVALENTES</t>
  </si>
  <si>
    <t>2. TESORERÍA</t>
  </si>
  <si>
    <t>TOTAL ACTIVO (A+B)</t>
  </si>
  <si>
    <t>A) PATRIMONIO NETO</t>
  </si>
  <si>
    <t>100, 101</t>
  </si>
  <si>
    <t>II) PATRIMONIO GENERADO</t>
  </si>
  <si>
    <t>III) AJUSTES POR CAMBIO DE VALOR</t>
  </si>
  <si>
    <t>1. INMOVILIZADO NO FINANCIERO</t>
  </si>
  <si>
    <t>2. ACTIVOS FINANCIEROS DISPONIBLES PARA LA VENTA</t>
  </si>
  <si>
    <t>3. OPERACIONES DE COBERTURA</t>
  </si>
  <si>
    <t>IV) SUBVENCIONES RECIBIDAS PENDIENTES DE IMPUTACIÓN A RESULTADOS</t>
  </si>
  <si>
    <t>130, 131, 132</t>
  </si>
  <si>
    <t>B) PASIVO NO CORRIENTE</t>
  </si>
  <si>
    <t xml:space="preserve">I) PROVISIONES A LARGO PLAZO     </t>
  </si>
  <si>
    <t>II) DEUDAS A LARGO PLAZO</t>
  </si>
  <si>
    <t xml:space="preserve">1. OBLIGACIONES Y OTROS VALORES NEGOCIABLES </t>
  </si>
  <si>
    <t>170, 177</t>
  </si>
  <si>
    <t>2. DEUDAS CON ENTIDADES DE CRÉDITO</t>
  </si>
  <si>
    <t>4. OTRAS DEUDAS</t>
  </si>
  <si>
    <t>173, 174, 178, 179, 180, 185</t>
  </si>
  <si>
    <t>III) DEUDAS CON ENTIDADES DEL GRUPO, MULTIGRUPO Y ASOCIADAS A LARGO PLAZO</t>
  </si>
  <si>
    <t>IV) ACREEDORES Y OTRAS CUENTAS A PAGAR A LARGO PLAZO</t>
  </si>
  <si>
    <t>V) AJUSTES POR PERIODIFICACIÓN A LARGO PLAZO</t>
  </si>
  <si>
    <t>C) PASIVO CORRIENTE</t>
  </si>
  <si>
    <t>I) PROVISIONES A CORTO PLAZO</t>
  </si>
  <si>
    <t>II) DEUDAS A CORTO PLAZO</t>
  </si>
  <si>
    <t>1. OBLIGACIONES Y OTROS VALORES NEGOCIABLES</t>
  </si>
  <si>
    <t>520, 521, 527</t>
  </si>
  <si>
    <t>2. DEUDAS CON ENTIDADES DE CREDITO</t>
  </si>
  <si>
    <t>3. OTRAS DEUDAS</t>
  </si>
  <si>
    <t>4003, 4013, 4133, 4183, 523, 524, 528, 529, 560, 561</t>
  </si>
  <si>
    <t>III) DEUDAS CON ENTIDADES DEL GRUPO, MULTIGRUPO Y ASOCIADAS A CORTO PLAZO</t>
  </si>
  <si>
    <t>4002, 4012, 4132, 4182, 51</t>
  </si>
  <si>
    <t>IV) ACREEDORES Y OTRAS CUENTAS A PAGAR A CORTO PLAZO</t>
  </si>
  <si>
    <t>1. ACREEDORES POR OPERACIONES DE GESTIÓN</t>
  </si>
  <si>
    <t>4000, 4010, 411, 4130, 416, 4180, 522</t>
  </si>
  <si>
    <t>2. OTRAS CUENTAS A PAGAR</t>
  </si>
  <si>
    <t>4001, 4011, 410,4131,414,4181 419, 550, 554, 559</t>
  </si>
  <si>
    <t>4. ACREEDORES POR ADMINISTRACIÓN DE RECURSOS POR CUENTA DE OTROS ENTES PÚBLICOS</t>
  </si>
  <si>
    <t>485, 568</t>
  </si>
  <si>
    <t>TOTAL PATRIMONIO NETO Y PASIVO (A+B+C)</t>
  </si>
  <si>
    <t>556, 570, 571, 572, 573, 574, 575</t>
  </si>
  <si>
    <t>120, 121</t>
  </si>
  <si>
    <t>A) ACTIVO NO CORRIENTE</t>
  </si>
  <si>
    <t>AJUSTE POR HOMOGENEIZACIÓN DE CRITERIOS (Art. 51.5 Orden MHAP 1489/13)</t>
  </si>
  <si>
    <t>CUENTA GENERAL PRESUPUESTO 2017</t>
  </si>
  <si>
    <t>PATRONATO PROV. DE TURISMO</t>
  </si>
  <si>
    <t>PATRONATO CULTURAL GARCÍA LORCA</t>
  </si>
  <si>
    <t>P A S I V O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</si>
</sst>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%"/>
    <numFmt numFmtId="181" formatCode="#,###,"/>
    <numFmt numFmtId="182" formatCode="0.E+00"/>
    <numFmt numFmtId="183" formatCode="_-* #,##0\ _P_t_a_-;\-* #,##0\ _P_t_a_-;_-* &quot;-&quot;\ _P_t_a_-;_-@_-"/>
    <numFmt numFmtId="184" formatCode="_-* #,##0.00\ _P_t_a_-;\-* #,##0.00\ _P_t_a_-;_-* &quot;-&quot;??\ _P_t_a_-;_-@_-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dddd\,\ mmmm\ d\,\ yyyy"/>
    <numFmt numFmtId="190" formatCode="#,##0_ ;\-#,##0\ "/>
    <numFmt numFmtId="191" formatCode="0.00000%"/>
    <numFmt numFmtId="192" formatCode="#,##0.00000000000"/>
    <numFmt numFmtId="193" formatCode="#,##0.000000000"/>
    <numFmt numFmtId="194" formatCode="#,##0.000000000000000000000000"/>
    <numFmt numFmtId="195" formatCode="#,##0.00\ \€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.00\ &quot;€&quot;"/>
    <numFmt numFmtId="200" formatCode="[$€-2]\ #,##0.00_);[Red]\([$€-2]\ #,##0.00\)"/>
    <numFmt numFmtId="201" formatCode="#.##00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6"/>
      <name val="MS Sans Serif"/>
      <family val="0"/>
    </font>
    <font>
      <sz val="8"/>
      <name val="Goudy Old Style"/>
      <family val="1"/>
    </font>
    <font>
      <b/>
      <sz val="11"/>
      <name val="Verdana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b/>
      <sz val="8"/>
      <color indexed="18"/>
      <name val="Arial"/>
      <family val="2"/>
    </font>
    <font>
      <b/>
      <sz val="8"/>
      <color indexed="18"/>
      <name val="MS Sans Serif"/>
      <family val="0"/>
    </font>
    <font>
      <b/>
      <sz val="10"/>
      <color indexed="63"/>
      <name val="Georgia"/>
      <family val="1"/>
    </font>
    <font>
      <sz val="10"/>
      <color indexed="63"/>
      <name val="Georgia"/>
      <family val="1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MS Sans Serif"/>
      <family val="0"/>
    </font>
    <font>
      <sz val="8"/>
      <color indexed="18"/>
      <name val="Arial"/>
      <family val="2"/>
    </font>
    <font>
      <sz val="8"/>
      <color indexed="12"/>
      <name val="MS Sans Serif"/>
      <family val="0"/>
    </font>
    <font>
      <sz val="7"/>
      <name val="MS Sans Serif"/>
      <family val="2"/>
    </font>
    <font>
      <b/>
      <sz val="14"/>
      <color indexed="16"/>
      <name val="Bookman Old Style"/>
      <family val="1"/>
    </font>
    <font>
      <sz val="14"/>
      <name val="MS Sans Serif"/>
      <family val="0"/>
    </font>
    <font>
      <b/>
      <sz val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MS Sans Serif"/>
      <family val="0"/>
    </font>
    <font>
      <sz val="8"/>
      <color indexed="10"/>
      <name val="MS Sans Serif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MS Sans Serif"/>
      <family val="0"/>
    </font>
    <font>
      <sz val="8"/>
      <color rgb="FFFF0000"/>
      <name val="MS Sans Serif"/>
      <family val="0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4" fillId="0" borderId="0" xfId="58" applyFont="1" applyFill="1">
      <alignment/>
      <protection/>
    </xf>
    <xf numFmtId="0" fontId="5" fillId="0" borderId="0" xfId="58" applyFont="1" applyFill="1" applyAlignment="1">
      <alignment horizontal="left" indent="1"/>
      <protection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5" fillId="0" borderId="0" xfId="58" applyFont="1" applyBorder="1">
      <alignment/>
      <protection/>
    </xf>
    <xf numFmtId="0" fontId="11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Border="1" applyAlignment="1">
      <alignment vertical="center"/>
      <protection/>
    </xf>
    <xf numFmtId="0" fontId="13" fillId="0" borderId="0" xfId="58" applyFont="1" applyFill="1" applyBorder="1" applyAlignment="1">
      <alignment vertical="center"/>
      <protection/>
    </xf>
    <xf numFmtId="0" fontId="13" fillId="0" borderId="0" xfId="58" applyFont="1" applyBorder="1" applyAlignment="1">
      <alignment vertical="center"/>
      <protection/>
    </xf>
    <xf numFmtId="0" fontId="11" fillId="0" borderId="0" xfId="58" applyFont="1" applyBorder="1" applyAlignment="1">
      <alignment vertical="center"/>
      <protection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" fontId="13" fillId="0" borderId="0" xfId="58" applyNumberFormat="1" applyFont="1" applyFill="1" applyBorder="1" applyAlignment="1">
      <alignment vertical="center"/>
      <protection/>
    </xf>
    <xf numFmtId="0" fontId="18" fillId="0" borderId="0" xfId="58" applyFont="1" applyFill="1" applyBorder="1" applyAlignment="1">
      <alignment vertical="center"/>
      <protection/>
    </xf>
    <xf numFmtId="0" fontId="18" fillId="0" borderId="0" xfId="58" applyFont="1" applyBorder="1" applyAlignment="1">
      <alignment vertical="center"/>
      <protection/>
    </xf>
    <xf numFmtId="4" fontId="17" fillId="0" borderId="0" xfId="58" applyNumberFormat="1" applyFont="1" applyFill="1" applyBorder="1" applyAlignment="1">
      <alignment horizontal="right" vertical="center"/>
      <protection/>
    </xf>
    <xf numFmtId="4" fontId="12" fillId="0" borderId="0" xfId="58" applyNumberFormat="1" applyFont="1" applyFill="1" applyBorder="1" applyAlignment="1">
      <alignment horizontal="left" vertical="center"/>
      <protection/>
    </xf>
    <xf numFmtId="4" fontId="4" fillId="0" borderId="0" xfId="58" applyNumberFormat="1" applyFont="1" applyFill="1" applyBorder="1" applyAlignment="1">
      <alignment vertical="center"/>
      <protection/>
    </xf>
    <xf numFmtId="0" fontId="20" fillId="0" borderId="0" xfId="58" applyFont="1" applyFill="1" applyBorder="1" applyAlignment="1">
      <alignment vertical="center"/>
      <protection/>
    </xf>
    <xf numFmtId="0" fontId="4" fillId="0" borderId="0" xfId="58" applyFont="1" applyFill="1" applyAlignment="1">
      <alignment horizontal="left" indent="1"/>
      <protection/>
    </xf>
    <xf numFmtId="0" fontId="4" fillId="0" borderId="0" xfId="58" applyFont="1" applyFill="1" applyBorder="1">
      <alignment/>
      <protection/>
    </xf>
    <xf numFmtId="0" fontId="21" fillId="0" borderId="0" xfId="58" applyFont="1" applyFill="1" applyAlignment="1">
      <alignment horizontal="left" indent="1"/>
      <protection/>
    </xf>
    <xf numFmtId="0" fontId="21" fillId="0" borderId="0" xfId="58" applyFont="1" applyFill="1" applyAlignment="1">
      <alignment horizontal="center"/>
      <protection/>
    </xf>
    <xf numFmtId="4" fontId="21" fillId="0" borderId="0" xfId="58" applyNumberFormat="1" applyFont="1" applyFill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4" fontId="4" fillId="0" borderId="0" xfId="58" applyNumberFormat="1" applyFont="1" applyFill="1" applyAlignment="1">
      <alignment horizontal="center"/>
      <protection/>
    </xf>
    <xf numFmtId="0" fontId="4" fillId="0" borderId="10" xfId="58" applyFont="1" applyFill="1" applyBorder="1">
      <alignment/>
      <protection/>
    </xf>
    <xf numFmtId="0" fontId="5" fillId="0" borderId="10" xfId="58" applyFont="1" applyFill="1" applyBorder="1">
      <alignment/>
      <protection/>
    </xf>
    <xf numFmtId="0" fontId="4" fillId="0" borderId="0" xfId="58" applyNumberFormat="1" applyFont="1" applyFill="1" applyBorder="1" applyAlignment="1">
      <alignment horizontal="center" vertical="center" wrapText="1"/>
      <protection/>
    </xf>
    <xf numFmtId="0" fontId="64" fillId="0" borderId="0" xfId="58" applyFont="1" applyFill="1" applyBorder="1" applyAlignment="1">
      <alignment vertical="center"/>
      <protection/>
    </xf>
    <xf numFmtId="0" fontId="65" fillId="0" borderId="0" xfId="58" applyFont="1" applyFill="1" applyBorder="1" applyAlignment="1">
      <alignment vertical="center"/>
      <protection/>
    </xf>
    <xf numFmtId="0" fontId="65" fillId="0" borderId="0" xfId="58" applyFont="1" applyBorder="1" applyAlignment="1">
      <alignment vertical="center"/>
      <protection/>
    </xf>
    <xf numFmtId="0" fontId="4" fillId="0" borderId="0" xfId="58" applyFont="1" applyFill="1" applyAlignment="1">
      <alignment wrapText="1"/>
      <protection/>
    </xf>
    <xf numFmtId="0" fontId="23" fillId="0" borderId="0" xfId="58" applyNumberFormat="1" applyFont="1" applyFill="1" applyBorder="1" applyAlignment="1">
      <alignment vertical="top"/>
      <protection/>
    </xf>
    <xf numFmtId="0" fontId="24" fillId="0" borderId="0" xfId="58" applyFont="1" applyFill="1" applyBorder="1" applyAlignment="1">
      <alignment vertical="center"/>
      <protection/>
    </xf>
    <xf numFmtId="0" fontId="4" fillId="0" borderId="0" xfId="58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" fillId="0" borderId="0" xfId="58" applyFont="1" applyFill="1" applyProtection="1">
      <alignment/>
      <protection/>
    </xf>
    <xf numFmtId="0" fontId="5" fillId="0" borderId="0" xfId="58" applyFont="1" applyFill="1" applyBorder="1" applyProtection="1">
      <alignment/>
      <protection/>
    </xf>
    <xf numFmtId="0" fontId="6" fillId="0" borderId="0" xfId="0" applyFont="1" applyAlignment="1" applyProtection="1">
      <alignment horizontal="left" wrapText="1"/>
      <protection/>
    </xf>
    <xf numFmtId="0" fontId="5" fillId="0" borderId="0" xfId="58" applyFont="1" applyFill="1" applyAlignment="1" applyProtection="1">
      <alignment horizontal="left" indent="1"/>
      <protection/>
    </xf>
    <xf numFmtId="4" fontId="9" fillId="0" borderId="0" xfId="58" applyNumberFormat="1" applyFont="1" applyFill="1" applyBorder="1" applyAlignment="1" applyProtection="1">
      <alignment horizontal="right" vertical="center"/>
      <protection/>
    </xf>
    <xf numFmtId="0" fontId="7" fillId="0" borderId="0" xfId="58" applyFont="1" applyFill="1" applyAlignment="1" applyProtection="1">
      <alignment horizontal="right" vertical="top"/>
      <protection/>
    </xf>
    <xf numFmtId="0" fontId="8" fillId="0" borderId="0" xfId="0" applyFont="1" applyAlignment="1" applyProtection="1">
      <alignment wrapText="1"/>
      <protection/>
    </xf>
    <xf numFmtId="0" fontId="5" fillId="0" borderId="0" xfId="58" applyFont="1" applyFill="1" applyAlignment="1" applyProtection="1">
      <alignment/>
      <protection/>
    </xf>
    <xf numFmtId="0" fontId="7" fillId="0" borderId="0" xfId="58" applyFont="1" applyFill="1" applyAlignment="1" applyProtection="1">
      <alignment vertical="top"/>
      <protection/>
    </xf>
    <xf numFmtId="0" fontId="22" fillId="0" borderId="0" xfId="58" applyNumberFormat="1" applyFont="1" applyFill="1" applyBorder="1" applyAlignment="1" applyProtection="1">
      <alignment horizontal="center" vertical="top"/>
      <protection/>
    </xf>
    <xf numFmtId="0" fontId="10" fillId="0" borderId="11" xfId="58" applyNumberFormat="1" applyFont="1" applyFill="1" applyBorder="1" applyAlignment="1" applyProtection="1">
      <alignment horizontal="center" wrapText="1"/>
      <protection/>
    </xf>
    <xf numFmtId="0" fontId="10" fillId="0" borderId="11" xfId="58" applyNumberFormat="1" applyFont="1" applyFill="1" applyBorder="1" applyAlignment="1" applyProtection="1">
      <alignment horizontal="left" wrapText="1" indent="1"/>
      <protection/>
    </xf>
    <xf numFmtId="0" fontId="11" fillId="0" borderId="11" xfId="58" applyNumberFormat="1" applyFont="1" applyFill="1" applyBorder="1" applyAlignment="1" applyProtection="1">
      <alignment horizont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9" fillId="0" borderId="10" xfId="58" applyFont="1" applyFill="1" applyBorder="1" applyAlignment="1" applyProtection="1">
      <alignment vertical="center"/>
      <protection/>
    </xf>
    <xf numFmtId="4" fontId="9" fillId="0" borderId="10" xfId="58" applyNumberFormat="1" applyFont="1" applyFill="1" applyBorder="1" applyAlignment="1" applyProtection="1">
      <alignment horizontal="center" vertical="center"/>
      <protection/>
    </xf>
    <xf numFmtId="4" fontId="9" fillId="0" borderId="10" xfId="58" applyNumberFormat="1" applyFont="1" applyFill="1" applyBorder="1" applyAlignment="1" applyProtection="1">
      <alignment horizontal="right" vertical="center"/>
      <protection/>
    </xf>
    <xf numFmtId="4" fontId="9" fillId="0" borderId="10" xfId="58" applyNumberFormat="1" applyFont="1" applyFill="1" applyBorder="1" applyAlignment="1" applyProtection="1">
      <alignment vertical="center"/>
      <protection/>
    </xf>
    <xf numFmtId="4" fontId="9" fillId="0" borderId="13" xfId="58" applyNumberFormat="1" applyFont="1" applyFill="1" applyBorder="1" applyAlignment="1" applyProtection="1">
      <alignment horizontal="right" vertical="center"/>
      <protection/>
    </xf>
    <xf numFmtId="0" fontId="19" fillId="0" borderId="12" xfId="58" applyFont="1" applyFill="1" applyBorder="1" applyAlignment="1" applyProtection="1">
      <alignment horizontal="center" vertical="top" wrapText="1"/>
      <protection/>
    </xf>
    <xf numFmtId="0" fontId="12" fillId="0" borderId="10" xfId="58" applyFont="1" applyFill="1" applyBorder="1" applyAlignment="1" applyProtection="1">
      <alignment horizontal="left" vertical="top" indent="1"/>
      <protection/>
    </xf>
    <xf numFmtId="4" fontId="12" fillId="0" borderId="10" xfId="58" applyNumberFormat="1" applyFont="1" applyFill="1" applyBorder="1" applyAlignment="1" applyProtection="1">
      <alignment horizontal="right" vertical="top"/>
      <protection/>
    </xf>
    <xf numFmtId="0" fontId="9" fillId="0" borderId="12" xfId="58" applyFont="1" applyFill="1" applyBorder="1" applyAlignment="1" applyProtection="1">
      <alignment horizontal="center" vertical="top" wrapText="1"/>
      <protection/>
    </xf>
    <xf numFmtId="0" fontId="10" fillId="0" borderId="10" xfId="58" applyFont="1" applyFill="1" applyBorder="1" applyAlignment="1" applyProtection="1">
      <alignment horizontal="left" vertical="top" indent="2"/>
      <protection/>
    </xf>
    <xf numFmtId="4" fontId="10" fillId="0" borderId="12" xfId="58" applyNumberFormat="1" applyFont="1" applyFill="1" applyBorder="1" applyAlignment="1" applyProtection="1">
      <alignment horizontal="right" vertical="top"/>
      <protection/>
    </xf>
    <xf numFmtId="4" fontId="10" fillId="0" borderId="10" xfId="58" applyNumberFormat="1" applyFont="1" applyFill="1" applyBorder="1" applyAlignment="1" applyProtection="1">
      <alignment horizontal="right" vertical="top"/>
      <protection/>
    </xf>
    <xf numFmtId="0" fontId="9" fillId="0" borderId="10" xfId="58" applyFont="1" applyFill="1" applyBorder="1" applyAlignment="1" applyProtection="1">
      <alignment horizontal="left" vertical="top" indent="3"/>
      <protection/>
    </xf>
    <xf numFmtId="4" fontId="9" fillId="0" borderId="12" xfId="0" applyNumberFormat="1" applyFont="1" applyFill="1" applyBorder="1" applyAlignment="1" applyProtection="1">
      <alignment horizontal="right" vertical="top"/>
      <protection/>
    </xf>
    <xf numFmtId="4" fontId="9" fillId="0" borderId="12" xfId="58" applyNumberFormat="1" applyFont="1" applyFill="1" applyBorder="1" applyAlignment="1" applyProtection="1">
      <alignment vertical="top"/>
      <protection/>
    </xf>
    <xf numFmtId="4" fontId="9" fillId="0" borderId="10" xfId="58" applyNumberFormat="1" applyFont="1" applyFill="1" applyBorder="1" applyAlignment="1" applyProtection="1">
      <alignment horizontal="right" vertical="top"/>
      <protection/>
    </xf>
    <xf numFmtId="0" fontId="4" fillId="0" borderId="12" xfId="58" applyFont="1" applyFill="1" applyBorder="1" applyAlignment="1" applyProtection="1">
      <alignment vertical="top" wrapText="1"/>
      <protection/>
    </xf>
    <xf numFmtId="4" fontId="9" fillId="0" borderId="10" xfId="58" applyNumberFormat="1" applyFont="1" applyFill="1" applyBorder="1" applyAlignment="1" applyProtection="1">
      <alignment vertical="top"/>
      <protection/>
    </xf>
    <xf numFmtId="0" fontId="9" fillId="0" borderId="10" xfId="58" applyFont="1" applyFill="1" applyBorder="1" applyAlignment="1" applyProtection="1">
      <alignment horizontal="left" vertical="top" indent="3"/>
      <protection/>
    </xf>
    <xf numFmtId="4" fontId="10" fillId="0" borderId="12" xfId="0" applyNumberFormat="1" applyFont="1" applyFill="1" applyBorder="1" applyAlignment="1" applyProtection="1">
      <alignment horizontal="right" vertical="top"/>
      <protection/>
    </xf>
    <xf numFmtId="4" fontId="10" fillId="0" borderId="10" xfId="58" applyNumberFormat="1" applyFont="1" applyFill="1" applyBorder="1" applyAlignment="1" applyProtection="1">
      <alignment vertical="top"/>
      <protection/>
    </xf>
    <xf numFmtId="0" fontId="9" fillId="0" borderId="10" xfId="58" applyFont="1" applyFill="1" applyBorder="1" applyAlignment="1" applyProtection="1">
      <alignment horizontal="left" vertical="top"/>
      <protection/>
    </xf>
    <xf numFmtId="4" fontId="10" fillId="0" borderId="12" xfId="58" applyNumberFormat="1" applyFont="1" applyFill="1" applyBorder="1" applyAlignment="1" applyProtection="1">
      <alignment vertical="top"/>
      <protection/>
    </xf>
    <xf numFmtId="4" fontId="9" fillId="0" borderId="10" xfId="58" applyNumberFormat="1" applyFont="1" applyFill="1" applyBorder="1" applyAlignment="1" applyProtection="1">
      <alignment horizontal="right" vertical="top"/>
      <protection/>
    </xf>
    <xf numFmtId="0" fontId="66" fillId="0" borderId="14" xfId="58" applyFont="1" applyFill="1" applyBorder="1" applyAlignment="1" applyProtection="1">
      <alignment horizontal="center" vertical="top" wrapText="1"/>
      <protection/>
    </xf>
    <xf numFmtId="0" fontId="9" fillId="0" borderId="15" xfId="58" applyFont="1" applyFill="1" applyBorder="1" applyAlignment="1" applyProtection="1">
      <alignment horizontal="left" vertical="top" indent="3"/>
      <protection/>
    </xf>
    <xf numFmtId="4" fontId="66" fillId="0" borderId="12" xfId="0" applyNumberFormat="1" applyFont="1" applyFill="1" applyBorder="1" applyAlignment="1" applyProtection="1">
      <alignment horizontal="right" vertical="top"/>
      <protection/>
    </xf>
    <xf numFmtId="4" fontId="66" fillId="0" borderId="10" xfId="58" applyNumberFormat="1" applyFont="1" applyFill="1" applyBorder="1" applyAlignment="1" applyProtection="1">
      <alignment horizontal="right" vertical="top"/>
      <protection/>
    </xf>
    <xf numFmtId="4" fontId="66" fillId="0" borderId="10" xfId="58" applyNumberFormat="1" applyFont="1" applyFill="1" applyBorder="1" applyAlignment="1" applyProtection="1">
      <alignment vertical="top"/>
      <protection/>
    </xf>
    <xf numFmtId="0" fontId="16" fillId="0" borderId="16" xfId="58" applyFont="1" applyFill="1" applyBorder="1" applyAlignment="1" applyProtection="1">
      <alignment horizontal="center" vertical="center" wrapText="1"/>
      <protection/>
    </xf>
    <xf numFmtId="0" fontId="17" fillId="0" borderId="17" xfId="58" applyFont="1" applyFill="1" applyBorder="1" applyAlignment="1" applyProtection="1">
      <alignment horizontal="right" vertical="center" indent="1"/>
      <protection/>
    </xf>
    <xf numFmtId="4" fontId="17" fillId="0" borderId="18" xfId="58" applyNumberFormat="1" applyFont="1" applyFill="1" applyBorder="1" applyAlignment="1" applyProtection="1">
      <alignment horizontal="right" vertical="center"/>
      <protection/>
    </xf>
    <xf numFmtId="0" fontId="16" fillId="0" borderId="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 applyBorder="1" applyAlignment="1" applyProtection="1">
      <alignment horizontal="right" vertical="center" indent="1"/>
      <protection/>
    </xf>
    <xf numFmtId="4" fontId="17" fillId="0" borderId="0" xfId="58" applyNumberFormat="1" applyFont="1" applyFill="1" applyBorder="1" applyAlignment="1" applyProtection="1">
      <alignment horizontal="right" vertical="center"/>
      <protection/>
    </xf>
    <xf numFmtId="0" fontId="11" fillId="0" borderId="11" xfId="58" applyNumberFormat="1" applyFont="1" applyFill="1" applyBorder="1" applyAlignment="1" applyProtection="1">
      <alignment horizontal="center" wrapText="1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9" fillId="0" borderId="19" xfId="58" applyFont="1" applyFill="1" applyBorder="1" applyAlignment="1" applyProtection="1">
      <alignment horizontal="left" vertical="center" indent="1"/>
      <protection/>
    </xf>
    <xf numFmtId="4" fontId="9" fillId="0" borderId="19" xfId="58" applyNumberFormat="1" applyFont="1" applyFill="1" applyBorder="1" applyAlignment="1" applyProtection="1">
      <alignment horizontal="center" vertical="center"/>
      <protection/>
    </xf>
    <xf numFmtId="4" fontId="9" fillId="0" borderId="19" xfId="58" applyNumberFormat="1" applyFont="1" applyFill="1" applyBorder="1" applyAlignment="1" applyProtection="1">
      <alignment vertical="center"/>
      <protection/>
    </xf>
    <xf numFmtId="4" fontId="4" fillId="0" borderId="19" xfId="58" applyNumberFormat="1" applyFont="1" applyFill="1" applyBorder="1" applyAlignment="1" applyProtection="1">
      <alignment vertical="center"/>
      <protection/>
    </xf>
    <xf numFmtId="0" fontId="19" fillId="0" borderId="12" xfId="58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left" vertical="center" indent="1"/>
      <protection/>
    </xf>
    <xf numFmtId="4" fontId="12" fillId="0" borderId="10" xfId="58" applyNumberFormat="1" applyFont="1" applyFill="1" applyBorder="1" applyAlignment="1" applyProtection="1">
      <alignment horizontal="right" vertical="center"/>
      <protection/>
    </xf>
    <xf numFmtId="0" fontId="10" fillId="0" borderId="10" xfId="58" applyFont="1" applyFill="1" applyBorder="1" applyAlignment="1" applyProtection="1">
      <alignment horizontal="left" vertical="center" indent="3"/>
      <protection/>
    </xf>
    <xf numFmtId="4" fontId="10" fillId="0" borderId="10" xfId="58" applyNumberFormat="1" applyFont="1" applyFill="1" applyBorder="1" applyAlignment="1" applyProtection="1">
      <alignment horizontal="right" vertical="center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" fontId="10" fillId="0" borderId="10" xfId="58" applyNumberFormat="1" applyFont="1" applyFill="1" applyBorder="1" applyAlignment="1" applyProtection="1">
      <alignment vertical="center"/>
      <protection/>
    </xf>
    <xf numFmtId="0" fontId="9" fillId="0" borderId="10" xfId="58" applyFont="1" applyFill="1" applyBorder="1" applyAlignment="1" applyProtection="1">
      <alignment horizontal="left" vertical="center" indent="3"/>
      <protection/>
    </xf>
    <xf numFmtId="4" fontId="9" fillId="0" borderId="10" xfId="58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0" xfId="58" applyFont="1" applyFill="1" applyBorder="1" applyAlignment="1" applyProtection="1">
      <alignment horizontal="left" vertical="center" indent="2"/>
      <protection/>
    </xf>
    <xf numFmtId="4" fontId="12" fillId="0" borderId="10" xfId="58" applyNumberFormat="1" applyFont="1" applyFill="1" applyBorder="1" applyAlignment="1" applyProtection="1">
      <alignment horizontal="right" vertical="center"/>
      <protection/>
    </xf>
    <xf numFmtId="4" fontId="10" fillId="0" borderId="12" xfId="58" applyNumberFormat="1" applyFont="1" applyFill="1" applyBorder="1" applyAlignment="1" applyProtection="1">
      <alignment horizontal="right" vertical="center"/>
      <protection/>
    </xf>
    <xf numFmtId="4" fontId="12" fillId="0" borderId="12" xfId="58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2 2" xfId="57"/>
    <cellStyle name="Normal_BAL9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1295400</xdr:colOff>
      <xdr:row>0</xdr:row>
      <xdr:rowOff>666750</xdr:rowOff>
    </xdr:to>
    <xdr:pic>
      <xdr:nvPicPr>
        <xdr:cNvPr id="1" name="Imagen 7" descr="Logo1 web 85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T4436"/>
  <sheetViews>
    <sheetView tabSelected="1" zoomScale="60" zoomScaleNormal="60" zoomScaleSheetLayoutView="80" zoomScalePageLayoutView="0" workbookViewId="0" topLeftCell="A1">
      <selection activeCell="C7" sqref="C7"/>
    </sheetView>
  </sheetViews>
  <sheetFormatPr defaultColWidth="11.421875" defaultRowHeight="12.75"/>
  <cols>
    <col min="1" max="1" width="21.57421875" style="34" customWidth="1"/>
    <col min="2" max="2" width="84.00390625" style="2" bestFit="1" customWidth="1"/>
    <col min="3" max="3" width="15.28125" style="3" bestFit="1" customWidth="1"/>
    <col min="4" max="4" width="12.421875" style="3" bestFit="1" customWidth="1"/>
    <col min="5" max="5" width="19.57421875" style="3" bestFit="1" customWidth="1"/>
    <col min="6" max="6" width="17.8515625" style="3" customWidth="1"/>
    <col min="7" max="7" width="14.140625" style="3" customWidth="1"/>
    <col min="8" max="8" width="12.421875" style="3" bestFit="1" customWidth="1"/>
    <col min="9" max="9" width="13.7109375" style="3" bestFit="1" customWidth="1"/>
    <col min="10" max="10" width="12.421875" style="3" customWidth="1"/>
    <col min="11" max="11" width="15.28125" style="3" bestFit="1" customWidth="1"/>
    <col min="12" max="12" width="13.57421875" style="3" bestFit="1" customWidth="1"/>
    <col min="13" max="13" width="14.57421875" style="29" bestFit="1" customWidth="1"/>
    <col min="14" max="14" width="15.00390625" style="3" customWidth="1"/>
    <col min="15" max="15" width="13.00390625" style="5" bestFit="1" customWidth="1"/>
    <col min="16" max="16" width="12.57421875" style="5" bestFit="1" customWidth="1"/>
    <col min="17" max="17" width="11.57421875" style="5" customWidth="1"/>
    <col min="18" max="47" width="11.421875" style="5" customWidth="1"/>
    <col min="48" max="48" width="11.57421875" style="5" bestFit="1" customWidth="1"/>
    <col min="49" max="16384" width="11.421875" style="5" customWidth="1"/>
  </cols>
  <sheetData>
    <row r="1" spans="1:14" ht="57" customHeight="1">
      <c r="A1" s="37"/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39"/>
    </row>
    <row r="2" spans="1:14" ht="13.5" customHeight="1">
      <c r="A2" s="41"/>
      <c r="B2" s="42"/>
      <c r="C2" s="39"/>
      <c r="D2" s="39"/>
      <c r="E2" s="39"/>
      <c r="F2" s="39"/>
      <c r="G2" s="43"/>
      <c r="H2" s="40"/>
      <c r="I2" s="39"/>
      <c r="J2" s="39"/>
      <c r="K2" s="44" t="s">
        <v>147</v>
      </c>
      <c r="L2" s="44"/>
      <c r="M2" s="44"/>
      <c r="N2" s="44"/>
    </row>
    <row r="3" spans="1:14" ht="9.75" customHeight="1">
      <c r="A3" s="45"/>
      <c r="B3" s="42"/>
      <c r="C3" s="39"/>
      <c r="D3" s="39"/>
      <c r="E3" s="39"/>
      <c r="F3" s="39"/>
      <c r="G3" s="39"/>
      <c r="H3" s="39"/>
      <c r="I3" s="39"/>
      <c r="J3" s="39"/>
      <c r="K3" s="46"/>
      <c r="L3" s="47"/>
      <c r="M3" s="47"/>
      <c r="N3" s="47"/>
    </row>
    <row r="4" spans="1:14" s="35" customFormat="1" ht="24.75" customHeight="1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30" customFormat="1" ht="35.25" customHeight="1" thickBot="1">
      <c r="A5" s="49" t="s">
        <v>1</v>
      </c>
      <c r="B5" s="50" t="s">
        <v>2</v>
      </c>
      <c r="C5" s="49" t="s">
        <v>3</v>
      </c>
      <c r="D5" s="49" t="s">
        <v>4</v>
      </c>
      <c r="E5" s="49" t="s">
        <v>149</v>
      </c>
      <c r="F5" s="49" t="s">
        <v>148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51" t="s">
        <v>12</v>
      </c>
    </row>
    <row r="6" spans="1:24" s="8" customFormat="1" ht="12.75" customHeight="1">
      <c r="A6" s="52"/>
      <c r="B6" s="53"/>
      <c r="C6" s="54"/>
      <c r="D6" s="54"/>
      <c r="E6" s="54"/>
      <c r="F6" s="54"/>
      <c r="G6" s="54"/>
      <c r="H6" s="54"/>
      <c r="I6" s="54"/>
      <c r="J6" s="54"/>
      <c r="K6" s="55"/>
      <c r="L6" s="54"/>
      <c r="M6" s="56"/>
      <c r="N6" s="57"/>
      <c r="O6" s="6"/>
      <c r="P6" s="6"/>
      <c r="Q6" s="7"/>
      <c r="R6" s="7"/>
      <c r="S6" s="7"/>
      <c r="T6" s="7"/>
      <c r="U6" s="7"/>
      <c r="V6" s="7"/>
      <c r="W6" s="7"/>
      <c r="X6" s="7"/>
    </row>
    <row r="7" spans="1:24" s="10" customFormat="1" ht="12.75" customHeight="1">
      <c r="A7" s="58"/>
      <c r="B7" s="59" t="s">
        <v>145</v>
      </c>
      <c r="C7" s="60">
        <f aca="true" t="shared" si="0" ref="C7:M7">C8+C14+C21+C25+C30+C36+C41</f>
        <v>253794884.13000003</v>
      </c>
      <c r="D7" s="60">
        <f t="shared" si="0"/>
        <v>309751.6</v>
      </c>
      <c r="E7" s="60">
        <f t="shared" si="0"/>
        <v>824250.58</v>
      </c>
      <c r="F7" s="60">
        <f t="shared" si="0"/>
        <v>1420671.13</v>
      </c>
      <c r="G7" s="60">
        <f t="shared" si="0"/>
        <v>2426428.35</v>
      </c>
      <c r="H7" s="60">
        <f t="shared" si="0"/>
        <v>95115.82</v>
      </c>
      <c r="I7" s="60">
        <f t="shared" si="0"/>
        <v>35452328.730000004</v>
      </c>
      <c r="J7" s="60">
        <f t="shared" si="0"/>
        <v>663.5699999999999</v>
      </c>
      <c r="K7" s="60">
        <f t="shared" si="0"/>
        <v>294324093.90999997</v>
      </c>
      <c r="L7" s="60">
        <f t="shared" si="0"/>
        <v>-142835.119999999</v>
      </c>
      <c r="M7" s="60">
        <f t="shared" si="0"/>
        <v>-15878819.43</v>
      </c>
      <c r="N7" s="60">
        <f aca="true" t="shared" si="1" ref="N7:N19">SUM(K7:M7)</f>
        <v>278302439.35999995</v>
      </c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1" customFormat="1" ht="12.75" customHeight="1">
      <c r="A8" s="61"/>
      <c r="B8" s="62" t="s">
        <v>19</v>
      </c>
      <c r="C8" s="63">
        <f aca="true" t="shared" si="2" ref="C8:J8">SUM(C9:C13)</f>
        <v>3175909.0100000002</v>
      </c>
      <c r="D8" s="63">
        <f t="shared" si="2"/>
        <v>85349.88</v>
      </c>
      <c r="E8" s="63">
        <f t="shared" si="2"/>
        <v>4292.13</v>
      </c>
      <c r="F8" s="63">
        <f t="shared" si="2"/>
        <v>58953.83</v>
      </c>
      <c r="G8" s="63">
        <f t="shared" si="2"/>
        <v>123580.70999999999</v>
      </c>
      <c r="H8" s="63">
        <f t="shared" si="2"/>
        <v>0</v>
      </c>
      <c r="I8" s="63">
        <f t="shared" si="2"/>
        <v>867.6100000000001</v>
      </c>
      <c r="J8" s="63">
        <f t="shared" si="2"/>
        <v>205</v>
      </c>
      <c r="K8" s="63">
        <f>SUM(K9:K13)</f>
        <v>3449158.1700000004</v>
      </c>
      <c r="L8" s="63">
        <f>SUM(L9:L13)</f>
        <v>0</v>
      </c>
      <c r="M8" s="63">
        <f>SUM(M9:M13)</f>
        <v>0</v>
      </c>
      <c r="N8" s="64">
        <f t="shared" si="1"/>
        <v>3449158.1700000004</v>
      </c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8" customFormat="1" ht="12.75" customHeight="1">
      <c r="A9" s="61" t="s">
        <v>21</v>
      </c>
      <c r="B9" s="65" t="s">
        <v>20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205</v>
      </c>
      <c r="K9" s="66">
        <f>C9+D9+E9+F9+G9+H9+I9+J9</f>
        <v>205</v>
      </c>
      <c r="L9" s="66">
        <v>0</v>
      </c>
      <c r="M9" s="66"/>
      <c r="N9" s="67">
        <f t="shared" si="1"/>
        <v>205</v>
      </c>
      <c r="O9" s="6"/>
      <c r="P9" s="6"/>
      <c r="Q9" s="7"/>
      <c r="R9" s="7"/>
      <c r="S9" s="7"/>
      <c r="T9" s="7"/>
      <c r="U9" s="7"/>
      <c r="V9" s="7"/>
      <c r="W9" s="7"/>
      <c r="X9" s="7"/>
    </row>
    <row r="10" spans="1:24" s="8" customFormat="1" ht="12.75" customHeight="1">
      <c r="A10" s="61" t="s">
        <v>23</v>
      </c>
      <c r="B10" s="65" t="s">
        <v>22</v>
      </c>
      <c r="C10" s="66">
        <v>114884.59</v>
      </c>
      <c r="D10" s="66">
        <v>0</v>
      </c>
      <c r="E10" s="66">
        <v>0</v>
      </c>
      <c r="F10" s="66">
        <v>286.32</v>
      </c>
      <c r="G10" s="66">
        <v>0</v>
      </c>
      <c r="H10" s="66">
        <v>0</v>
      </c>
      <c r="I10" s="66">
        <f>3337.02-2469.91</f>
        <v>867.1100000000001</v>
      </c>
      <c r="J10" s="66">
        <v>0</v>
      </c>
      <c r="K10" s="66">
        <f>C10+D10+E10+F10+G10+H10+I10+J10</f>
        <v>116038.02</v>
      </c>
      <c r="L10" s="66">
        <v>0</v>
      </c>
      <c r="M10" s="66"/>
      <c r="N10" s="67">
        <f t="shared" si="1"/>
        <v>116038.02</v>
      </c>
      <c r="O10" s="6"/>
      <c r="P10" s="6"/>
      <c r="Q10" s="7"/>
      <c r="R10" s="7"/>
      <c r="S10" s="7"/>
      <c r="T10" s="7"/>
      <c r="U10" s="7"/>
      <c r="V10" s="7"/>
      <c r="W10" s="7"/>
      <c r="X10" s="7"/>
    </row>
    <row r="11" spans="1:24" s="8" customFormat="1" ht="12.75" customHeight="1">
      <c r="A11" s="61" t="s">
        <v>25</v>
      </c>
      <c r="B11" s="65" t="s">
        <v>24</v>
      </c>
      <c r="C11" s="66">
        <v>1751057.09</v>
      </c>
      <c r="D11" s="66">
        <v>0</v>
      </c>
      <c r="E11" s="66">
        <v>0</v>
      </c>
      <c r="F11" s="66">
        <v>3483.76</v>
      </c>
      <c r="G11" s="66">
        <f>14605.26</f>
        <v>14605.26</v>
      </c>
      <c r="H11" s="66">
        <v>0</v>
      </c>
      <c r="I11" s="66">
        <f>64077.66-64077.16</f>
        <v>0.5</v>
      </c>
      <c r="J11" s="66">
        <v>0</v>
      </c>
      <c r="K11" s="66">
        <f>C11+D11+E11+F11+G11+H11+I11+J11</f>
        <v>1769146.61</v>
      </c>
      <c r="L11" s="66">
        <v>0</v>
      </c>
      <c r="M11" s="66"/>
      <c r="N11" s="67">
        <f t="shared" si="1"/>
        <v>1769146.61</v>
      </c>
      <c r="O11" s="6"/>
      <c r="P11" s="6"/>
      <c r="Q11" s="7"/>
      <c r="R11" s="7"/>
      <c r="S11" s="7"/>
      <c r="T11" s="7"/>
      <c r="U11" s="7"/>
      <c r="V11" s="7"/>
      <c r="W11" s="7"/>
      <c r="X11" s="7"/>
    </row>
    <row r="12" spans="1:24" s="8" customFormat="1" ht="12.75" customHeight="1">
      <c r="A12" s="61" t="s">
        <v>27</v>
      </c>
      <c r="B12" s="65" t="s">
        <v>26</v>
      </c>
      <c r="C12" s="66">
        <v>0</v>
      </c>
      <c r="D12" s="68">
        <f>85349.88</f>
        <v>85349.88</v>
      </c>
      <c r="E12" s="68">
        <v>4292.13</v>
      </c>
      <c r="F12" s="68">
        <v>55183.75</v>
      </c>
      <c r="G12" s="68">
        <v>108975.45</v>
      </c>
      <c r="H12" s="68">
        <v>0</v>
      </c>
      <c r="I12" s="68">
        <v>0</v>
      </c>
      <c r="J12" s="68">
        <v>0</v>
      </c>
      <c r="K12" s="66">
        <f>C12+D12+E12+F12+G12+H12+I12+J12</f>
        <v>253801.21000000002</v>
      </c>
      <c r="L12" s="68">
        <v>0</v>
      </c>
      <c r="M12" s="68"/>
      <c r="N12" s="67">
        <f t="shared" si="1"/>
        <v>253801.21000000002</v>
      </c>
      <c r="O12" s="6"/>
      <c r="P12" s="12"/>
      <c r="Q12" s="7"/>
      <c r="R12" s="7"/>
      <c r="S12" s="7"/>
      <c r="T12" s="7"/>
      <c r="U12" s="7"/>
      <c r="V12" s="7"/>
      <c r="W12" s="7"/>
      <c r="X12" s="7"/>
    </row>
    <row r="13" spans="1:24" s="8" customFormat="1" ht="12.75" customHeight="1">
      <c r="A13" s="61" t="s">
        <v>29</v>
      </c>
      <c r="B13" s="65" t="s">
        <v>28</v>
      </c>
      <c r="C13" s="66">
        <v>1309967.33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6">
        <f>C13+D13+E13+F13+G13+H13+I13+J13</f>
        <v>1309967.33</v>
      </c>
      <c r="L13" s="68">
        <v>0</v>
      </c>
      <c r="M13" s="68"/>
      <c r="N13" s="67">
        <f t="shared" si="1"/>
        <v>1309967.33</v>
      </c>
      <c r="O13" s="6"/>
      <c r="P13" s="13"/>
      <c r="Q13" s="7"/>
      <c r="R13" s="7"/>
      <c r="S13" s="7"/>
      <c r="T13" s="7"/>
      <c r="U13" s="7"/>
      <c r="V13" s="7"/>
      <c r="W13" s="7"/>
      <c r="X13" s="7"/>
    </row>
    <row r="14" spans="1:24" s="11" customFormat="1" ht="12.75" customHeight="1">
      <c r="A14" s="61"/>
      <c r="B14" s="62" t="s">
        <v>40</v>
      </c>
      <c r="C14" s="64">
        <f aca="true" t="shared" si="3" ref="C14:M14">SUM(C15:C20)</f>
        <v>232820683.14000002</v>
      </c>
      <c r="D14" s="64">
        <f t="shared" si="3"/>
        <v>221401.72</v>
      </c>
      <c r="E14" s="64">
        <f t="shared" si="3"/>
        <v>819958.45</v>
      </c>
      <c r="F14" s="64">
        <f t="shared" si="3"/>
        <v>1359592.2999999998</v>
      </c>
      <c r="G14" s="64">
        <f t="shared" si="3"/>
        <v>2302847.64</v>
      </c>
      <c r="H14" s="64">
        <f t="shared" si="3"/>
        <v>95115.82</v>
      </c>
      <c r="I14" s="64">
        <f t="shared" si="3"/>
        <v>485076.0199999999</v>
      </c>
      <c r="J14" s="64">
        <f t="shared" si="3"/>
        <v>458.57</v>
      </c>
      <c r="K14" s="64">
        <f t="shared" si="3"/>
        <v>238105133.66</v>
      </c>
      <c r="L14" s="64">
        <f t="shared" si="3"/>
        <v>0</v>
      </c>
      <c r="M14" s="64">
        <f t="shared" si="3"/>
        <v>0</v>
      </c>
      <c r="N14" s="64">
        <f t="shared" si="1"/>
        <v>238105133.66</v>
      </c>
      <c r="O14" s="6"/>
      <c r="P14" s="12"/>
      <c r="Q14" s="6"/>
      <c r="R14" s="6"/>
      <c r="S14" s="6"/>
      <c r="T14" s="6"/>
      <c r="U14" s="6"/>
      <c r="V14" s="6"/>
      <c r="W14" s="6"/>
      <c r="X14" s="6"/>
    </row>
    <row r="15" spans="1:24" s="8" customFormat="1" ht="12.75" customHeight="1">
      <c r="A15" s="61" t="s">
        <v>30</v>
      </c>
      <c r="B15" s="65" t="s">
        <v>13</v>
      </c>
      <c r="C15" s="66">
        <v>83416397.21</v>
      </c>
      <c r="D15" s="68">
        <f>180032.67</f>
        <v>180032.67</v>
      </c>
      <c r="E15" s="68">
        <v>107988.89</v>
      </c>
      <c r="F15" s="68">
        <v>86545.75</v>
      </c>
      <c r="G15" s="68">
        <f>123644.64</f>
        <v>123644.64</v>
      </c>
      <c r="H15" s="68">
        <v>0</v>
      </c>
      <c r="I15" s="66">
        <f>1565.85</f>
        <v>1565.85</v>
      </c>
      <c r="J15" s="68">
        <v>0</v>
      </c>
      <c r="K15" s="66">
        <f aca="true" t="shared" si="4" ref="K15:K20">C15+D15+E15+F15+G15+H15+I15+J15</f>
        <v>83916175.00999999</v>
      </c>
      <c r="L15" s="68">
        <v>0</v>
      </c>
      <c r="M15" s="68"/>
      <c r="N15" s="67">
        <f t="shared" si="1"/>
        <v>83916175.00999999</v>
      </c>
      <c r="O15" s="6"/>
      <c r="P15" s="13"/>
      <c r="Q15" s="7"/>
      <c r="R15" s="7"/>
      <c r="S15" s="7"/>
      <c r="T15" s="7"/>
      <c r="U15" s="7"/>
      <c r="V15" s="7"/>
      <c r="W15" s="7"/>
      <c r="X15" s="7"/>
    </row>
    <row r="16" spans="1:24" s="8" customFormat="1" ht="12.75" customHeight="1">
      <c r="A16" s="61" t="s">
        <v>31</v>
      </c>
      <c r="B16" s="65" t="s">
        <v>14</v>
      </c>
      <c r="C16" s="66">
        <v>75926053.39</v>
      </c>
      <c r="D16" s="68">
        <f>-90778.13</f>
        <v>-90778.13</v>
      </c>
      <c r="E16" s="68">
        <v>35748.7</v>
      </c>
      <c r="F16" s="68">
        <v>1196242.68</v>
      </c>
      <c r="G16" s="68">
        <v>2114050.25</v>
      </c>
      <c r="H16" s="68">
        <v>20466.69</v>
      </c>
      <c r="I16" s="66">
        <f>1179723-738135.76</f>
        <v>441587.24</v>
      </c>
      <c r="J16" s="68">
        <v>0</v>
      </c>
      <c r="K16" s="66">
        <f t="shared" si="4"/>
        <v>79643370.82000001</v>
      </c>
      <c r="L16" s="68">
        <v>0</v>
      </c>
      <c r="M16" s="68"/>
      <c r="N16" s="67">
        <f t="shared" si="1"/>
        <v>79643370.82000001</v>
      </c>
      <c r="O16" s="6"/>
      <c r="P16" s="13"/>
      <c r="Q16" s="7"/>
      <c r="R16" s="7"/>
      <c r="S16" s="7"/>
      <c r="T16" s="7"/>
      <c r="U16" s="7"/>
      <c r="V16" s="7"/>
      <c r="W16" s="7"/>
      <c r="X16" s="7"/>
    </row>
    <row r="17" spans="1:24" s="8" customFormat="1" ht="12.75" customHeight="1">
      <c r="A17" s="61" t="s">
        <v>33</v>
      </c>
      <c r="B17" s="65" t="s">
        <v>32</v>
      </c>
      <c r="C17" s="66">
        <v>60677993.46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6">
        <f>45230.75-9745.78</f>
        <v>35484.97</v>
      </c>
      <c r="J17" s="68">
        <v>0</v>
      </c>
      <c r="K17" s="66">
        <f t="shared" si="4"/>
        <v>60713478.43</v>
      </c>
      <c r="L17" s="68">
        <v>0</v>
      </c>
      <c r="M17" s="68"/>
      <c r="N17" s="67">
        <f t="shared" si="1"/>
        <v>60713478.43</v>
      </c>
      <c r="O17" s="6"/>
      <c r="P17" s="6"/>
      <c r="Q17" s="7"/>
      <c r="R17" s="7"/>
      <c r="S17" s="7"/>
      <c r="T17" s="7"/>
      <c r="U17" s="7"/>
      <c r="V17" s="7"/>
      <c r="W17" s="7"/>
      <c r="X17" s="7"/>
    </row>
    <row r="18" spans="1:24" s="8" customFormat="1" ht="12.75" customHeight="1">
      <c r="A18" s="61" t="s">
        <v>35</v>
      </c>
      <c r="B18" s="65" t="s">
        <v>34</v>
      </c>
      <c r="C18" s="66">
        <v>48375.8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6">
        <f t="shared" si="4"/>
        <v>48375.8</v>
      </c>
      <c r="L18" s="68">
        <v>0</v>
      </c>
      <c r="M18" s="68"/>
      <c r="N18" s="67">
        <f t="shared" si="1"/>
        <v>48375.8</v>
      </c>
      <c r="O18" s="6"/>
      <c r="P18" s="6"/>
      <c r="Q18" s="7"/>
      <c r="R18" s="7"/>
      <c r="S18" s="7"/>
      <c r="T18" s="7"/>
      <c r="U18" s="7"/>
      <c r="V18" s="7"/>
      <c r="W18" s="7"/>
      <c r="X18" s="7"/>
    </row>
    <row r="19" spans="1:24" s="8" customFormat="1" ht="51.75" customHeight="1">
      <c r="A19" s="61" t="s">
        <v>37</v>
      </c>
      <c r="B19" s="65" t="s">
        <v>36</v>
      </c>
      <c r="C19" s="66">
        <v>5093991.16</v>
      </c>
      <c r="D19" s="68">
        <v>132147.18</v>
      </c>
      <c r="E19" s="68">
        <v>676220.86</v>
      </c>
      <c r="F19" s="68">
        <v>76803.87</v>
      </c>
      <c r="G19" s="68">
        <v>65152.75</v>
      </c>
      <c r="H19" s="68">
        <v>74649.13</v>
      </c>
      <c r="I19" s="68">
        <f>149176+27516.27-147197-23475.61+418.3</f>
        <v>6437.959999999989</v>
      </c>
      <c r="J19" s="68">
        <v>458.57</v>
      </c>
      <c r="K19" s="66">
        <f t="shared" si="4"/>
        <v>6125861.48</v>
      </c>
      <c r="L19" s="68">
        <v>0</v>
      </c>
      <c r="M19" s="68"/>
      <c r="N19" s="67">
        <f t="shared" si="1"/>
        <v>6125861.48</v>
      </c>
      <c r="O19" s="6"/>
      <c r="P19" s="6"/>
      <c r="Q19" s="7"/>
      <c r="R19" s="7"/>
      <c r="S19" s="7"/>
      <c r="T19" s="7"/>
      <c r="U19" s="7"/>
      <c r="V19" s="7"/>
      <c r="W19" s="7"/>
      <c r="X19" s="7"/>
    </row>
    <row r="20" spans="1:14" s="7" customFormat="1" ht="19.5">
      <c r="A20" s="61" t="s">
        <v>39</v>
      </c>
      <c r="B20" s="65" t="s">
        <v>38</v>
      </c>
      <c r="C20" s="66">
        <v>7657872.12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6">
        <f t="shared" si="4"/>
        <v>7657872.12</v>
      </c>
      <c r="L20" s="68">
        <v>0</v>
      </c>
      <c r="M20" s="68"/>
      <c r="N20" s="67"/>
    </row>
    <row r="21" spans="1:14" s="6" customFormat="1" ht="12.75" customHeight="1">
      <c r="A21" s="69"/>
      <c r="B21" s="62" t="s">
        <v>41</v>
      </c>
      <c r="C21" s="64">
        <f aca="true" t="shared" si="5" ref="C21:J21">SUM(C22:C24)</f>
        <v>0</v>
      </c>
      <c r="D21" s="64">
        <f t="shared" si="5"/>
        <v>0</v>
      </c>
      <c r="E21" s="64">
        <f t="shared" si="5"/>
        <v>0</v>
      </c>
      <c r="F21" s="64">
        <f t="shared" si="5"/>
        <v>0</v>
      </c>
      <c r="G21" s="64">
        <f t="shared" si="5"/>
        <v>0</v>
      </c>
      <c r="H21" s="64">
        <f t="shared" si="5"/>
        <v>0</v>
      </c>
      <c r="I21" s="64">
        <f t="shared" si="5"/>
        <v>33974435.120000005</v>
      </c>
      <c r="J21" s="64">
        <f t="shared" si="5"/>
        <v>0</v>
      </c>
      <c r="K21" s="64">
        <f>SUM(K22:K24)</f>
        <v>33974435.120000005</v>
      </c>
      <c r="L21" s="64">
        <f>SUM(L22:L24)</f>
        <v>0</v>
      </c>
      <c r="M21" s="64">
        <f>SUM(M22:M24)</f>
        <v>0</v>
      </c>
      <c r="N21" s="64">
        <f>SUM(K21:M21)</f>
        <v>33974435.120000005</v>
      </c>
    </row>
    <row r="22" spans="1:14" s="7" customFormat="1" ht="12.75" customHeight="1">
      <c r="A22" s="61" t="s">
        <v>42</v>
      </c>
      <c r="B22" s="65" t="s">
        <v>13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f>-3425151.51</f>
        <v>-3425151.51</v>
      </c>
      <c r="J22" s="68">
        <v>0</v>
      </c>
      <c r="K22" s="66">
        <f>C22+D22+E22+F22+G22+H22+I22+J22</f>
        <v>-3425151.51</v>
      </c>
      <c r="L22" s="68">
        <v>0</v>
      </c>
      <c r="M22" s="68"/>
      <c r="N22" s="67">
        <f>SUM(K22:M22)</f>
        <v>-3425151.51</v>
      </c>
    </row>
    <row r="23" spans="1:14" s="7" customFormat="1" ht="12.75" customHeight="1">
      <c r="A23" s="61" t="s">
        <v>43</v>
      </c>
      <c r="B23" s="65" t="s">
        <v>14</v>
      </c>
      <c r="C23" s="66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f>37399586.63</f>
        <v>37399586.63</v>
      </c>
      <c r="J23" s="68">
        <v>0</v>
      </c>
      <c r="K23" s="66">
        <f>C23+D23+E23+F23+G23+H23+I23+J23</f>
        <v>37399586.63</v>
      </c>
      <c r="L23" s="68">
        <v>0</v>
      </c>
      <c r="M23" s="68"/>
      <c r="N23" s="70"/>
    </row>
    <row r="24" spans="1:14" s="7" customFormat="1" ht="12.75" customHeight="1">
      <c r="A24" s="61">
        <v>2391</v>
      </c>
      <c r="B24" s="65" t="s">
        <v>44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6">
        <f>C24+D24+E24+F24+G24+H24+I24+J24</f>
        <v>0</v>
      </c>
      <c r="L24" s="68">
        <v>0</v>
      </c>
      <c r="M24" s="68"/>
      <c r="N24" s="70"/>
    </row>
    <row r="25" spans="1:14" s="6" customFormat="1" ht="12.75" customHeight="1">
      <c r="A25" s="61"/>
      <c r="B25" s="62" t="s">
        <v>45</v>
      </c>
      <c r="C25" s="64">
        <f aca="true" t="shared" si="6" ref="C25:K25">SUM(C26:C29)</f>
        <v>0</v>
      </c>
      <c r="D25" s="64">
        <f t="shared" si="6"/>
        <v>0</v>
      </c>
      <c r="E25" s="64">
        <f t="shared" si="6"/>
        <v>0</v>
      </c>
      <c r="F25" s="64">
        <f t="shared" si="6"/>
        <v>0</v>
      </c>
      <c r="G25" s="64">
        <f t="shared" si="6"/>
        <v>0</v>
      </c>
      <c r="H25" s="64">
        <f t="shared" si="6"/>
        <v>0</v>
      </c>
      <c r="I25" s="64">
        <f t="shared" si="6"/>
        <v>0</v>
      </c>
      <c r="J25" s="64">
        <f t="shared" si="6"/>
        <v>0</v>
      </c>
      <c r="K25" s="64">
        <f t="shared" si="6"/>
        <v>0</v>
      </c>
      <c r="L25" s="64">
        <f>SUM(L26:L29)</f>
        <v>0</v>
      </c>
      <c r="M25" s="64">
        <f>SUM(M26:M29)</f>
        <v>0</v>
      </c>
      <c r="N25" s="64">
        <f>SUM(K25:M25)</f>
        <v>0</v>
      </c>
    </row>
    <row r="26" spans="1:14" s="6" customFormat="1" ht="12.75" customHeight="1">
      <c r="A26" s="61" t="s">
        <v>46</v>
      </c>
      <c r="B26" s="65" t="s">
        <v>13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6">
        <f>C26+D26+E26+F26+G26+H26+I26+J26</f>
        <v>0</v>
      </c>
      <c r="L26" s="68">
        <v>0</v>
      </c>
      <c r="M26" s="68"/>
      <c r="N26" s="68"/>
    </row>
    <row r="27" spans="1:14" s="6" customFormat="1" ht="12.75" customHeight="1">
      <c r="A27" s="61" t="s">
        <v>47</v>
      </c>
      <c r="B27" s="65" t="s">
        <v>14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6">
        <f>C27+D27+E27+F27+G27+H27+I27+J27</f>
        <v>0</v>
      </c>
      <c r="L27" s="68">
        <v>0</v>
      </c>
      <c r="M27" s="68"/>
      <c r="N27" s="68"/>
    </row>
    <row r="28" spans="1:14" s="6" customFormat="1" ht="12.75" customHeight="1">
      <c r="A28" s="61" t="s">
        <v>49</v>
      </c>
      <c r="B28" s="71" t="s">
        <v>48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6">
        <f>C28+D28+E28+F28+G28+H28+I28+J28</f>
        <v>0</v>
      </c>
      <c r="L28" s="68">
        <v>0</v>
      </c>
      <c r="M28" s="68"/>
      <c r="N28" s="68"/>
    </row>
    <row r="29" spans="1:14" s="6" customFormat="1" ht="12.75" customHeight="1">
      <c r="A29" s="61" t="s">
        <v>51</v>
      </c>
      <c r="B29" s="71" t="s">
        <v>50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6">
        <f>C29+D29+E29+F29+G29+H29+I29+J29</f>
        <v>0</v>
      </c>
      <c r="L29" s="68">
        <v>0</v>
      </c>
      <c r="M29" s="68"/>
      <c r="N29" s="68"/>
    </row>
    <row r="30" spans="1:14" s="6" customFormat="1" ht="12.75" customHeight="1">
      <c r="A30" s="61"/>
      <c r="B30" s="62" t="s">
        <v>52</v>
      </c>
      <c r="C30" s="64">
        <f aca="true" t="shared" si="7" ref="C30:K30">SUM(C31:C35)</f>
        <v>15878819.43</v>
      </c>
      <c r="D30" s="64">
        <f t="shared" si="7"/>
        <v>0</v>
      </c>
      <c r="E30" s="64">
        <f t="shared" si="7"/>
        <v>0</v>
      </c>
      <c r="F30" s="64">
        <f t="shared" si="7"/>
        <v>0</v>
      </c>
      <c r="G30" s="64">
        <f t="shared" si="7"/>
        <v>0</v>
      </c>
      <c r="H30" s="64">
        <f t="shared" si="7"/>
        <v>0</v>
      </c>
      <c r="I30" s="64">
        <f t="shared" si="7"/>
        <v>815729.4</v>
      </c>
      <c r="J30" s="64">
        <f t="shared" si="7"/>
        <v>0</v>
      </c>
      <c r="K30" s="64">
        <f t="shared" si="7"/>
        <v>16694548.83</v>
      </c>
      <c r="L30" s="64">
        <f>SUM(L31:L35)</f>
        <v>-142835.119999999</v>
      </c>
      <c r="M30" s="64">
        <f>SUM(M31:M35)</f>
        <v>-15878819.43</v>
      </c>
      <c r="N30" s="64">
        <f>SUM(K30:M30)</f>
        <v>672894.2800000012</v>
      </c>
    </row>
    <row r="31" spans="1:14" s="6" customFormat="1" ht="12.75" customHeight="1">
      <c r="A31" s="61" t="s">
        <v>54</v>
      </c>
      <c r="B31" s="71" t="s">
        <v>53</v>
      </c>
      <c r="C31" s="66">
        <v>5380709.43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f>96050.61-30321.21</f>
        <v>65729.4</v>
      </c>
      <c r="J31" s="68">
        <v>0</v>
      </c>
      <c r="K31" s="66">
        <f>C31+D31+E31+F31+G31+H31+I31+J31</f>
        <v>5446438.83</v>
      </c>
      <c r="L31" s="68">
        <v>-142835.119999999</v>
      </c>
      <c r="M31" s="68">
        <v>-5380709.43</v>
      </c>
      <c r="N31" s="68"/>
    </row>
    <row r="32" spans="1:14" s="6" customFormat="1" ht="12.75" customHeight="1">
      <c r="A32" s="61" t="s">
        <v>56</v>
      </c>
      <c r="B32" s="71" t="s">
        <v>55</v>
      </c>
      <c r="C32" s="66">
        <v>10498110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6">
        <f>C32+D32+E32+F32+G32+H32+I32+J32</f>
        <v>10498110</v>
      </c>
      <c r="L32" s="68">
        <v>0</v>
      </c>
      <c r="M32" s="68">
        <f>-10438000-60110</f>
        <v>-10498110</v>
      </c>
      <c r="N32" s="68"/>
    </row>
    <row r="33" spans="1:14" s="6" customFormat="1" ht="12.75" customHeight="1">
      <c r="A33" s="61" t="s">
        <v>58</v>
      </c>
      <c r="B33" s="71" t="s">
        <v>57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6">
        <f>C33+D33+E33+F33+G33+H33+I33+J33</f>
        <v>0</v>
      </c>
      <c r="L33" s="68">
        <v>0</v>
      </c>
      <c r="M33" s="68"/>
      <c r="N33" s="68"/>
    </row>
    <row r="34" spans="1:14" s="6" customFormat="1" ht="12.75" customHeight="1">
      <c r="A34" s="61" t="s">
        <v>60</v>
      </c>
      <c r="B34" s="71" t="s">
        <v>59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6">
        <f>C34+D34+E34+F34+G34+H34+I34+J34</f>
        <v>0</v>
      </c>
      <c r="L34" s="68">
        <v>0</v>
      </c>
      <c r="M34" s="68"/>
      <c r="N34" s="68"/>
    </row>
    <row r="35" spans="1:14" s="6" customFormat="1" ht="12.75" customHeight="1">
      <c r="A35" s="61" t="s">
        <v>62</v>
      </c>
      <c r="B35" s="71" t="s">
        <v>61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f>750000</f>
        <v>750000</v>
      </c>
      <c r="J35" s="68">
        <v>0</v>
      </c>
      <c r="K35" s="66">
        <f>C35+D35+E35+F35+G35+H35+I35+J35</f>
        <v>750000</v>
      </c>
      <c r="L35" s="68">
        <v>0</v>
      </c>
      <c r="M35" s="68"/>
      <c r="N35" s="68"/>
    </row>
    <row r="36" spans="1:14" s="6" customFormat="1" ht="12.75" customHeight="1">
      <c r="A36" s="61"/>
      <c r="B36" s="62" t="s">
        <v>63</v>
      </c>
      <c r="C36" s="64">
        <f aca="true" t="shared" si="8" ref="C36:K36">SUM(C37:C40)</f>
        <v>1919472.5499999998</v>
      </c>
      <c r="D36" s="64">
        <f t="shared" si="8"/>
        <v>3000</v>
      </c>
      <c r="E36" s="64">
        <f t="shared" si="8"/>
        <v>0</v>
      </c>
      <c r="F36" s="64">
        <f t="shared" si="8"/>
        <v>2125</v>
      </c>
      <c r="G36" s="64">
        <f t="shared" si="8"/>
        <v>0</v>
      </c>
      <c r="H36" s="64">
        <f t="shared" si="8"/>
        <v>0</v>
      </c>
      <c r="I36" s="64">
        <f t="shared" si="8"/>
        <v>176220.58</v>
      </c>
      <c r="J36" s="64">
        <f t="shared" si="8"/>
        <v>0</v>
      </c>
      <c r="K36" s="64">
        <f t="shared" si="8"/>
        <v>2100818.13</v>
      </c>
      <c r="L36" s="64">
        <f>SUM(L37:L40)</f>
        <v>0</v>
      </c>
      <c r="M36" s="64">
        <f>SUM(M37:M40)</f>
        <v>0</v>
      </c>
      <c r="N36" s="64"/>
    </row>
    <row r="37" spans="1:14" s="6" customFormat="1" ht="12.75" customHeight="1">
      <c r="A37" s="61" t="s">
        <v>65</v>
      </c>
      <c r="B37" s="71" t="s">
        <v>64</v>
      </c>
      <c r="C37" s="66">
        <v>1329647.89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f>166751.34+9469.24</f>
        <v>176220.58</v>
      </c>
      <c r="J37" s="68">
        <v>0</v>
      </c>
      <c r="K37" s="66">
        <f>C37+D37+E37+F37+G37+H37+I37+J37</f>
        <v>1505868.47</v>
      </c>
      <c r="L37" s="68">
        <v>0</v>
      </c>
      <c r="M37" s="68"/>
      <c r="N37" s="68"/>
    </row>
    <row r="38" spans="1:14" s="6" customFormat="1" ht="19.5">
      <c r="A38" s="61" t="s">
        <v>67</v>
      </c>
      <c r="B38" s="71" t="s">
        <v>66</v>
      </c>
      <c r="C38" s="66">
        <v>589824.66</v>
      </c>
      <c r="D38" s="68">
        <v>3000</v>
      </c>
      <c r="E38" s="68">
        <v>0</v>
      </c>
      <c r="F38" s="68">
        <v>2125</v>
      </c>
      <c r="G38" s="68">
        <v>0</v>
      </c>
      <c r="H38" s="68">
        <v>0</v>
      </c>
      <c r="I38" s="68">
        <v>0</v>
      </c>
      <c r="J38" s="68">
        <v>0</v>
      </c>
      <c r="K38" s="66">
        <f>C38+D38+E38+F38+G38+H38+I38+J38</f>
        <v>594949.66</v>
      </c>
      <c r="L38" s="68">
        <v>0</v>
      </c>
      <c r="M38" s="68"/>
      <c r="N38" s="68"/>
    </row>
    <row r="39" spans="1:24" s="8" customFormat="1" ht="12.75" customHeight="1">
      <c r="A39" s="61">
        <v>263</v>
      </c>
      <c r="B39" s="71" t="s">
        <v>68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6">
        <f>C39+D39+E39+F39+G39+H39+I39+J39</f>
        <v>0</v>
      </c>
      <c r="L39" s="68">
        <v>0</v>
      </c>
      <c r="M39" s="68"/>
      <c r="N39" s="67">
        <f aca="true" t="shared" si="9" ref="N39:N45">SUM(K39:M39)</f>
        <v>0</v>
      </c>
      <c r="O39" s="6"/>
      <c r="P39" s="6"/>
      <c r="Q39" s="7"/>
      <c r="R39" s="7"/>
      <c r="S39" s="7"/>
      <c r="T39" s="7"/>
      <c r="U39" s="7"/>
      <c r="V39" s="7"/>
      <c r="W39" s="7"/>
      <c r="X39" s="7"/>
    </row>
    <row r="40" spans="1:24" s="8" customFormat="1" ht="12.75" customHeight="1">
      <c r="A40" s="61" t="s">
        <v>69</v>
      </c>
      <c r="B40" s="71" t="s">
        <v>70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6">
        <f>C40+D40+E40+F40+G40+H40+I40+J40</f>
        <v>0</v>
      </c>
      <c r="L40" s="68">
        <v>0</v>
      </c>
      <c r="M40" s="68"/>
      <c r="N40" s="67">
        <f t="shared" si="9"/>
        <v>0</v>
      </c>
      <c r="O40" s="6"/>
      <c r="P40" s="6"/>
      <c r="Q40" s="7"/>
      <c r="R40" s="7"/>
      <c r="S40" s="7"/>
      <c r="T40" s="7"/>
      <c r="U40" s="7"/>
      <c r="V40" s="7"/>
      <c r="W40" s="7"/>
      <c r="X40" s="7"/>
    </row>
    <row r="41" spans="1:14" s="6" customFormat="1" ht="12.75" customHeight="1">
      <c r="A41" s="61" t="s">
        <v>72</v>
      </c>
      <c r="B41" s="62" t="s">
        <v>71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72">
        <f>C41+D41+E41+F41+G41+H41+I41+J41</f>
        <v>0</v>
      </c>
      <c r="L41" s="64">
        <v>0</v>
      </c>
      <c r="M41" s="64">
        <v>0</v>
      </c>
      <c r="N41" s="73">
        <f t="shared" si="9"/>
        <v>0</v>
      </c>
    </row>
    <row r="42" spans="1:16" s="7" customFormat="1" ht="12.75" customHeight="1">
      <c r="A42" s="61"/>
      <c r="B42" s="74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70">
        <f t="shared" si="9"/>
        <v>0</v>
      </c>
      <c r="O42" s="6"/>
      <c r="P42" s="6"/>
    </row>
    <row r="43" spans="1:24" s="10" customFormat="1" ht="12.75" customHeight="1">
      <c r="A43" s="58"/>
      <c r="B43" s="59" t="s">
        <v>73</v>
      </c>
      <c r="C43" s="60">
        <f aca="true" t="shared" si="10" ref="C43:J43">C44+C45+C49+C54+C58+C63+C64</f>
        <v>171201393.18</v>
      </c>
      <c r="D43" s="60">
        <f t="shared" si="10"/>
        <v>307389.44</v>
      </c>
      <c r="E43" s="60">
        <f t="shared" si="10"/>
        <v>465395.01</v>
      </c>
      <c r="F43" s="60">
        <f t="shared" si="10"/>
        <v>1802365.19</v>
      </c>
      <c r="G43" s="60">
        <f t="shared" si="10"/>
        <v>40722308.92</v>
      </c>
      <c r="H43" s="60">
        <f t="shared" si="10"/>
        <v>1667071.58</v>
      </c>
      <c r="I43" s="60">
        <f t="shared" si="10"/>
        <v>44013980.76</v>
      </c>
      <c r="J43" s="60">
        <f t="shared" si="10"/>
        <v>142311.12</v>
      </c>
      <c r="K43" s="60">
        <f>K44+K45+K49+K54+K58+K63+K64</f>
        <v>260322215.2</v>
      </c>
      <c r="L43" s="60">
        <f>L44+L45+L49+L54+L58+L63+L64</f>
        <v>-2342422.8</v>
      </c>
      <c r="M43" s="60">
        <f>M44+M45+M49+M54+M58+M63+M64</f>
        <v>-2006174.8599999999</v>
      </c>
      <c r="N43" s="60">
        <f t="shared" si="9"/>
        <v>255973617.53999996</v>
      </c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11" customFormat="1" ht="12.75" customHeight="1">
      <c r="A44" s="61" t="s">
        <v>75</v>
      </c>
      <c r="B44" s="62" t="s">
        <v>74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72">
        <f>C44+D44+E44+F44+G44+H44+I44+J44</f>
        <v>0</v>
      </c>
      <c r="L44" s="64">
        <v>0</v>
      </c>
      <c r="M44" s="64">
        <v>0</v>
      </c>
      <c r="N44" s="75">
        <f t="shared" si="9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11" customFormat="1" ht="12.75" customHeight="1">
      <c r="A45" s="61"/>
      <c r="B45" s="62" t="s">
        <v>76</v>
      </c>
      <c r="C45" s="64">
        <f>SUM(C46:C48)</f>
        <v>60444449.7</v>
      </c>
      <c r="D45" s="64">
        <f aca="true" t="shared" si="11" ref="D45:K45">SUM(D46:D48)</f>
        <v>0</v>
      </c>
      <c r="E45" s="64">
        <f t="shared" si="11"/>
        <v>0</v>
      </c>
      <c r="F45" s="64">
        <f t="shared" si="11"/>
        <v>0</v>
      </c>
      <c r="G45" s="64">
        <f t="shared" si="11"/>
        <v>0</v>
      </c>
      <c r="H45" s="64">
        <f t="shared" si="11"/>
        <v>0</v>
      </c>
      <c r="I45" s="64">
        <f t="shared" si="11"/>
        <v>26802038.119999997</v>
      </c>
      <c r="J45" s="64">
        <f t="shared" si="11"/>
        <v>0</v>
      </c>
      <c r="K45" s="64">
        <f t="shared" si="11"/>
        <v>87246487.82000001</v>
      </c>
      <c r="L45" s="64">
        <f>SUM(L46:L48)</f>
        <v>0</v>
      </c>
      <c r="M45" s="64">
        <v>0</v>
      </c>
      <c r="N45" s="73">
        <f t="shared" si="9"/>
        <v>87246487.82000001</v>
      </c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s="8" customFormat="1" ht="12.75" customHeight="1">
      <c r="A46" s="61">
        <v>37</v>
      </c>
      <c r="B46" s="71" t="s">
        <v>77</v>
      </c>
      <c r="C46" s="66">
        <v>60444449.7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6">
        <f>C46+D46+E46+F46+G46+H46+I46+J46</f>
        <v>60444449.7</v>
      </c>
      <c r="L46" s="68">
        <v>0</v>
      </c>
      <c r="M46" s="68"/>
      <c r="N46" s="70"/>
      <c r="O46" s="6"/>
      <c r="P46" s="6"/>
      <c r="Q46" s="7"/>
      <c r="R46" s="7"/>
      <c r="S46" s="7"/>
      <c r="T46" s="7"/>
      <c r="U46" s="7"/>
      <c r="V46" s="7"/>
      <c r="W46" s="7"/>
      <c r="X46" s="7"/>
    </row>
    <row r="47" spans="1:24" s="8" customFormat="1" ht="12.75" customHeight="1">
      <c r="A47" s="61" t="s">
        <v>79</v>
      </c>
      <c r="B47" s="71" t="s">
        <v>78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f>10824100.4</f>
        <v>10824100.4</v>
      </c>
      <c r="J47" s="68">
        <v>0</v>
      </c>
      <c r="K47" s="66">
        <f>C47+D47+E47+F47+G47+H47+I47+J47</f>
        <v>10824100.4</v>
      </c>
      <c r="L47" s="68">
        <v>0</v>
      </c>
      <c r="M47" s="68"/>
      <c r="N47" s="70"/>
      <c r="O47" s="6"/>
      <c r="P47" s="6"/>
      <c r="Q47" s="7"/>
      <c r="R47" s="7"/>
      <c r="S47" s="7"/>
      <c r="T47" s="7"/>
      <c r="U47" s="7"/>
      <c r="V47" s="7"/>
      <c r="W47" s="7"/>
      <c r="X47" s="7"/>
    </row>
    <row r="48" spans="1:24" s="8" customFormat="1" ht="19.5">
      <c r="A48" s="61" t="s">
        <v>81</v>
      </c>
      <c r="B48" s="71" t="s">
        <v>80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f>1893408.62+14084529.1</f>
        <v>15977937.719999999</v>
      </c>
      <c r="J48" s="68">
        <v>0</v>
      </c>
      <c r="K48" s="66">
        <f>C48+D48+E48+F48+G48+H48+I48+J48</f>
        <v>15977937.719999999</v>
      </c>
      <c r="L48" s="68">
        <v>0</v>
      </c>
      <c r="M48" s="68"/>
      <c r="N48" s="70"/>
      <c r="O48" s="6"/>
      <c r="P48" s="6"/>
      <c r="Q48" s="7"/>
      <c r="R48" s="7"/>
      <c r="S48" s="7"/>
      <c r="T48" s="7"/>
      <c r="U48" s="7"/>
      <c r="V48" s="7"/>
      <c r="W48" s="7"/>
      <c r="X48" s="7"/>
    </row>
    <row r="49" spans="1:24" s="11" customFormat="1" ht="12.75" customHeight="1">
      <c r="A49" s="61"/>
      <c r="B49" s="62" t="s">
        <v>88</v>
      </c>
      <c r="C49" s="64">
        <f aca="true" t="shared" si="12" ref="C49:J49">SUM(C50:C53)</f>
        <v>19889693.48</v>
      </c>
      <c r="D49" s="64">
        <f t="shared" si="12"/>
        <v>28242.440000000002</v>
      </c>
      <c r="E49" s="64">
        <f t="shared" si="12"/>
        <v>284.48</v>
      </c>
      <c r="F49" s="64">
        <f t="shared" si="12"/>
        <v>460.73</v>
      </c>
      <c r="G49" s="64">
        <f t="shared" si="12"/>
        <v>565198.28</v>
      </c>
      <c r="H49" s="64">
        <f t="shared" si="12"/>
        <v>0</v>
      </c>
      <c r="I49" s="64">
        <f t="shared" si="12"/>
        <v>9348744.15</v>
      </c>
      <c r="J49" s="64">
        <f t="shared" si="12"/>
        <v>1241.74</v>
      </c>
      <c r="K49" s="64">
        <f>SUM(K50:K53)</f>
        <v>29833865.3</v>
      </c>
      <c r="L49" s="64">
        <f>SUM(L50:L53)</f>
        <v>-2342422.8</v>
      </c>
      <c r="M49" s="64">
        <f>SUM(M50:M53)</f>
        <v>-203430.2</v>
      </c>
      <c r="N49" s="73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s="8" customFormat="1" ht="12.75" customHeight="1">
      <c r="A50" s="61" t="s">
        <v>83</v>
      </c>
      <c r="B50" s="71" t="s">
        <v>82</v>
      </c>
      <c r="C50" s="66">
        <v>19733577.62</v>
      </c>
      <c r="D50" s="68">
        <v>28104.11</v>
      </c>
      <c r="E50" s="68">
        <v>84.48</v>
      </c>
      <c r="F50" s="68">
        <v>0</v>
      </c>
      <c r="G50" s="68">
        <v>565198.28</v>
      </c>
      <c r="H50" s="68">
        <v>0</v>
      </c>
      <c r="I50" s="68">
        <f>4325499.58+145571.36+2596.67+1718340.96-76369.62+1462.88-1719303.9+1523561.59</f>
        <v>5921359.52</v>
      </c>
      <c r="J50" s="68">
        <v>0</v>
      </c>
      <c r="K50" s="66">
        <f>C50+D50+E50+F50+G50+H50+I50+J50</f>
        <v>26248324.01</v>
      </c>
      <c r="L50" s="68">
        <v>0</v>
      </c>
      <c r="M50" s="76">
        <v>-203430.2</v>
      </c>
      <c r="N50" s="70"/>
      <c r="O50" s="6"/>
      <c r="P50" s="6"/>
      <c r="Q50" s="7"/>
      <c r="R50" s="7"/>
      <c r="S50" s="7"/>
      <c r="T50" s="7"/>
      <c r="U50" s="7"/>
      <c r="V50" s="7"/>
      <c r="W50" s="7"/>
      <c r="X50" s="7"/>
    </row>
    <row r="51" spans="1:24" s="8" customFormat="1" ht="19.5">
      <c r="A51" s="61" t="s">
        <v>85</v>
      </c>
      <c r="B51" s="71" t="s">
        <v>84</v>
      </c>
      <c r="C51" s="66">
        <v>151708.29</v>
      </c>
      <c r="D51" s="68">
        <v>138.33</v>
      </c>
      <c r="E51" s="68">
        <v>200</v>
      </c>
      <c r="F51" s="68">
        <v>460.73</v>
      </c>
      <c r="G51" s="68">
        <v>0</v>
      </c>
      <c r="H51" s="68">
        <v>0</v>
      </c>
      <c r="I51" s="68">
        <f>305422.43+1950839.68-1523561.59+2342422.8</f>
        <v>3075123.3199999994</v>
      </c>
      <c r="J51" s="68">
        <v>1241.74</v>
      </c>
      <c r="K51" s="66">
        <f>C51+D51+E51+F51+G51+H51+I51+J51</f>
        <v>3228872.4099999997</v>
      </c>
      <c r="L51" s="68">
        <f>-2342422.8</f>
        <v>-2342422.8</v>
      </c>
      <c r="M51" s="68"/>
      <c r="N51" s="70"/>
      <c r="O51" s="6"/>
      <c r="P51" s="6"/>
      <c r="Q51" s="7"/>
      <c r="R51" s="7"/>
      <c r="S51" s="7"/>
      <c r="T51" s="7"/>
      <c r="U51" s="7"/>
      <c r="V51" s="7"/>
      <c r="W51" s="7"/>
      <c r="X51" s="7"/>
    </row>
    <row r="52" spans="1:24" s="8" customFormat="1" ht="12.75" customHeight="1">
      <c r="A52" s="61">
        <v>47</v>
      </c>
      <c r="B52" s="71" t="s">
        <v>86</v>
      </c>
      <c r="C52" s="66">
        <v>4407.57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f>410400.17+30029.16-417.38+1773.33-11495.49-78028.48</f>
        <v>352261.31</v>
      </c>
      <c r="J52" s="68">
        <v>0</v>
      </c>
      <c r="K52" s="66">
        <f>C52+D52+E52+F52+G52+H52+I52+J52</f>
        <v>356668.88</v>
      </c>
      <c r="L52" s="68">
        <v>0</v>
      </c>
      <c r="M52" s="68"/>
      <c r="N52" s="70"/>
      <c r="O52" s="6"/>
      <c r="P52" s="6"/>
      <c r="Q52" s="7"/>
      <c r="R52" s="7"/>
      <c r="S52" s="7"/>
      <c r="T52" s="7"/>
      <c r="U52" s="7"/>
      <c r="V52" s="7"/>
      <c r="W52" s="7"/>
      <c r="X52" s="7"/>
    </row>
    <row r="53" spans="1:24" s="8" customFormat="1" ht="12.75" customHeight="1">
      <c r="A53" s="61">
        <v>45</v>
      </c>
      <c r="B53" s="71" t="s">
        <v>87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6">
        <f>C53+D53+E53+F53+G53+H53+I53+J53</f>
        <v>0</v>
      </c>
      <c r="L53" s="68">
        <v>0</v>
      </c>
      <c r="M53" s="68"/>
      <c r="N53" s="70"/>
      <c r="O53" s="6"/>
      <c r="P53" s="6"/>
      <c r="Q53" s="7"/>
      <c r="R53" s="7"/>
      <c r="S53" s="7"/>
      <c r="T53" s="7"/>
      <c r="U53" s="7"/>
      <c r="V53" s="7"/>
      <c r="W53" s="7"/>
      <c r="X53" s="7"/>
    </row>
    <row r="54" spans="1:24" s="11" customFormat="1" ht="12.75" customHeight="1">
      <c r="A54" s="61"/>
      <c r="B54" s="62" t="s">
        <v>89</v>
      </c>
      <c r="C54" s="64">
        <f aca="true" t="shared" si="13" ref="C54:K54">SUM(C55:C57)</f>
        <v>0</v>
      </c>
      <c r="D54" s="64">
        <f t="shared" si="13"/>
        <v>0</v>
      </c>
      <c r="E54" s="64">
        <f t="shared" si="13"/>
        <v>0</v>
      </c>
      <c r="F54" s="64">
        <f t="shared" si="13"/>
        <v>0</v>
      </c>
      <c r="G54" s="64">
        <f t="shared" si="13"/>
        <v>64816.51</v>
      </c>
      <c r="H54" s="64">
        <f t="shared" si="13"/>
        <v>0</v>
      </c>
      <c r="I54" s="64">
        <f t="shared" si="13"/>
        <v>0</v>
      </c>
      <c r="J54" s="64">
        <f t="shared" si="13"/>
        <v>0</v>
      </c>
      <c r="K54" s="64">
        <f t="shared" si="13"/>
        <v>64816.51</v>
      </c>
      <c r="L54" s="64">
        <f>SUM(L55:L57)</f>
        <v>0</v>
      </c>
      <c r="M54" s="64">
        <f>SUM(M55:M57)</f>
        <v>-1802744.66</v>
      </c>
      <c r="N54" s="73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s="8" customFormat="1" ht="12.75" customHeight="1">
      <c r="A55" s="61" t="s">
        <v>91</v>
      </c>
      <c r="B55" s="71" t="s">
        <v>90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6">
        <f>C55+D55+E55+F55+G55+H55+I55+J55</f>
        <v>0</v>
      </c>
      <c r="L55" s="68">
        <v>0</v>
      </c>
      <c r="M55" s="68"/>
      <c r="N55" s="70"/>
      <c r="O55" s="6"/>
      <c r="P55" s="6"/>
      <c r="Q55" s="7"/>
      <c r="R55" s="7"/>
      <c r="S55" s="7"/>
      <c r="T55" s="7"/>
      <c r="U55" s="7"/>
      <c r="V55" s="7"/>
      <c r="W55" s="7"/>
      <c r="X55" s="7"/>
    </row>
    <row r="56" spans="1:24" s="8" customFormat="1" ht="19.5">
      <c r="A56" s="61" t="s">
        <v>92</v>
      </c>
      <c r="B56" s="71" t="s">
        <v>66</v>
      </c>
      <c r="C56" s="68">
        <v>0</v>
      </c>
      <c r="D56" s="68">
        <v>0</v>
      </c>
      <c r="E56" s="68">
        <v>0</v>
      </c>
      <c r="F56" s="68">
        <v>0</v>
      </c>
      <c r="G56" s="68">
        <v>64816.51</v>
      </c>
      <c r="H56" s="68">
        <v>0</v>
      </c>
      <c r="I56" s="68">
        <v>0</v>
      </c>
      <c r="J56" s="68">
        <v>0</v>
      </c>
      <c r="K56" s="66">
        <f>C56+D56+E56+F56+G56+H56+I56+J56</f>
        <v>64816.51</v>
      </c>
      <c r="L56" s="68">
        <v>0</v>
      </c>
      <c r="M56" s="68">
        <v>-1802744.66</v>
      </c>
      <c r="N56" s="70"/>
      <c r="O56" s="6"/>
      <c r="P56" s="6"/>
      <c r="Q56" s="7"/>
      <c r="R56" s="7"/>
      <c r="S56" s="7"/>
      <c r="T56" s="7"/>
      <c r="U56" s="7"/>
      <c r="V56" s="7"/>
      <c r="W56" s="7"/>
      <c r="X56" s="7"/>
    </row>
    <row r="57" spans="1:24" s="8" customFormat="1" ht="12.75" customHeight="1">
      <c r="A57" s="61" t="s">
        <v>94</v>
      </c>
      <c r="B57" s="71" t="s">
        <v>93</v>
      </c>
      <c r="C57" s="68">
        <v>0</v>
      </c>
      <c r="D57" s="68">
        <f>0</f>
        <v>0</v>
      </c>
      <c r="E57" s="68">
        <f>0</f>
        <v>0</v>
      </c>
      <c r="F57" s="68">
        <f>0</f>
        <v>0</v>
      </c>
      <c r="G57" s="68">
        <f>0</f>
        <v>0</v>
      </c>
      <c r="H57" s="68">
        <f>0</f>
        <v>0</v>
      </c>
      <c r="I57" s="68">
        <f>0</f>
        <v>0</v>
      </c>
      <c r="J57" s="68">
        <v>0</v>
      </c>
      <c r="K57" s="66">
        <f>C57+D57+E57+F57+G57+H57+I57+J57</f>
        <v>0</v>
      </c>
      <c r="L57" s="68">
        <f>0</f>
        <v>0</v>
      </c>
      <c r="M57" s="68"/>
      <c r="N57" s="70"/>
      <c r="O57" s="6"/>
      <c r="P57" s="6"/>
      <c r="Q57" s="7"/>
      <c r="R57" s="7"/>
      <c r="S57" s="7"/>
      <c r="T57" s="7"/>
      <c r="U57" s="7"/>
      <c r="V57" s="7"/>
      <c r="W57" s="7"/>
      <c r="X57" s="7"/>
    </row>
    <row r="58" spans="1:24" s="11" customFormat="1" ht="12.75" customHeight="1">
      <c r="A58" s="61"/>
      <c r="B58" s="62" t="s">
        <v>95</v>
      </c>
      <c r="C58" s="64">
        <f aca="true" t="shared" si="14" ref="C58:K58">SUM(C59:C62)</f>
        <v>1830275.09</v>
      </c>
      <c r="D58" s="64">
        <f t="shared" si="14"/>
        <v>-1156.25</v>
      </c>
      <c r="E58" s="64">
        <f t="shared" si="14"/>
        <v>0</v>
      </c>
      <c r="F58" s="64">
        <f t="shared" si="14"/>
        <v>0</v>
      </c>
      <c r="G58" s="64">
        <f t="shared" si="14"/>
        <v>13383.81</v>
      </c>
      <c r="H58" s="64">
        <f t="shared" si="14"/>
        <v>7888.23</v>
      </c>
      <c r="I58" s="64">
        <f t="shared" si="14"/>
        <v>3048864.39</v>
      </c>
      <c r="J58" s="64">
        <f t="shared" si="14"/>
        <v>0</v>
      </c>
      <c r="K58" s="64">
        <f t="shared" si="14"/>
        <v>4899255.27</v>
      </c>
      <c r="L58" s="64">
        <f>SUM(L59:L62)</f>
        <v>0</v>
      </c>
      <c r="M58" s="64">
        <f>SUM(M59:M62)</f>
        <v>0</v>
      </c>
      <c r="N58" s="73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s="8" customFormat="1" ht="12.75" customHeight="1">
      <c r="A59" s="61" t="s">
        <v>96</v>
      </c>
      <c r="B59" s="71" t="s">
        <v>64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f>2344250+621832.6+10836.68+47318.55</f>
        <v>3024237.83</v>
      </c>
      <c r="J59" s="68">
        <v>0</v>
      </c>
      <c r="K59" s="66">
        <f>C59+D59+E59+F59+G59+H59+I59+J59</f>
        <v>3024237.83</v>
      </c>
      <c r="L59" s="68">
        <v>0</v>
      </c>
      <c r="M59" s="68"/>
      <c r="N59" s="70"/>
      <c r="O59" s="6"/>
      <c r="P59" s="6"/>
      <c r="Q59" s="7"/>
      <c r="R59" s="7"/>
      <c r="S59" s="7"/>
      <c r="T59" s="7"/>
      <c r="U59" s="7"/>
      <c r="V59" s="7"/>
      <c r="W59" s="7"/>
      <c r="X59" s="7"/>
    </row>
    <row r="60" spans="1:24" s="8" customFormat="1" ht="21" customHeight="1">
      <c r="A60" s="61" t="s">
        <v>97</v>
      </c>
      <c r="B60" s="71" t="s">
        <v>66</v>
      </c>
      <c r="C60" s="66">
        <v>1830275.09</v>
      </c>
      <c r="D60" s="68">
        <f>-1156.25</f>
        <v>-1156.25</v>
      </c>
      <c r="E60" s="68">
        <v>0</v>
      </c>
      <c r="F60" s="68">
        <v>0</v>
      </c>
      <c r="G60" s="68">
        <v>13383.81</v>
      </c>
      <c r="H60" s="68">
        <v>7888.23</v>
      </c>
      <c r="I60" s="68">
        <f>0</f>
        <v>0</v>
      </c>
      <c r="J60" s="68">
        <v>0</v>
      </c>
      <c r="K60" s="66">
        <f>C60+D60+E60+F60+G60+H60+I60+J60</f>
        <v>1850390.8800000001</v>
      </c>
      <c r="L60" s="68">
        <f>0</f>
        <v>0</v>
      </c>
      <c r="M60" s="68"/>
      <c r="N60" s="70"/>
      <c r="O60" s="6"/>
      <c r="P60" s="6"/>
      <c r="Q60" s="7"/>
      <c r="R60" s="7"/>
      <c r="S60" s="7"/>
      <c r="T60" s="7"/>
      <c r="U60" s="7"/>
      <c r="V60" s="7"/>
      <c r="W60" s="7"/>
      <c r="X60" s="7"/>
    </row>
    <row r="61" spans="1:24" s="8" customFormat="1" ht="12.75" customHeight="1">
      <c r="A61" s="61">
        <v>543</v>
      </c>
      <c r="B61" s="71" t="s">
        <v>68</v>
      </c>
      <c r="C61" s="68"/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6">
        <f>C61+D61+E61+F61+G61+H61+I61+J61</f>
        <v>0</v>
      </c>
      <c r="L61" s="68">
        <v>0</v>
      </c>
      <c r="M61" s="68"/>
      <c r="N61" s="70"/>
      <c r="O61" s="6"/>
      <c r="P61" s="6"/>
      <c r="Q61" s="7"/>
      <c r="R61" s="7"/>
      <c r="S61" s="7"/>
      <c r="T61" s="7"/>
      <c r="U61" s="7"/>
      <c r="V61" s="7"/>
      <c r="W61" s="7"/>
      <c r="X61" s="7"/>
    </row>
    <row r="62" spans="1:24" s="8" customFormat="1" ht="12.75" customHeight="1">
      <c r="A62" s="61" t="s">
        <v>98</v>
      </c>
      <c r="B62" s="71" t="s">
        <v>70</v>
      </c>
      <c r="C62" s="68"/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f>24626.56</f>
        <v>24626.56</v>
      </c>
      <c r="J62" s="68">
        <v>0</v>
      </c>
      <c r="K62" s="66">
        <f>C62+D62+E62+F62+G62+H62+I62+J62</f>
        <v>24626.56</v>
      </c>
      <c r="L62" s="68">
        <v>0</v>
      </c>
      <c r="M62" s="68"/>
      <c r="N62" s="70"/>
      <c r="O62" s="6"/>
      <c r="P62" s="6"/>
      <c r="Q62" s="7"/>
      <c r="R62" s="7"/>
      <c r="S62" s="7"/>
      <c r="T62" s="7"/>
      <c r="U62" s="7"/>
      <c r="V62" s="7"/>
      <c r="W62" s="7"/>
      <c r="X62" s="7"/>
    </row>
    <row r="63" spans="1:24" s="11" customFormat="1" ht="12.75" customHeight="1">
      <c r="A63" s="61" t="s">
        <v>100</v>
      </c>
      <c r="B63" s="62" t="s">
        <v>99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72">
        <f>C63+D63+E63+F63+G63+H63+I63+J63</f>
        <v>0</v>
      </c>
      <c r="L63" s="64">
        <v>0</v>
      </c>
      <c r="M63" s="64">
        <v>0</v>
      </c>
      <c r="N63" s="73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s="11" customFormat="1" ht="12.75" customHeight="1">
      <c r="A64" s="61"/>
      <c r="B64" s="62" t="s">
        <v>101</v>
      </c>
      <c r="C64" s="64">
        <f aca="true" t="shared" si="15" ref="C64:K64">SUM(C65:C66)</f>
        <v>89036974.91000001</v>
      </c>
      <c r="D64" s="64">
        <f t="shared" si="15"/>
        <v>280303.25</v>
      </c>
      <c r="E64" s="64">
        <f t="shared" si="15"/>
        <v>465110.53</v>
      </c>
      <c r="F64" s="64">
        <f t="shared" si="15"/>
        <v>1801904.46</v>
      </c>
      <c r="G64" s="64">
        <f t="shared" si="15"/>
        <v>40078910.32</v>
      </c>
      <c r="H64" s="64">
        <f t="shared" si="15"/>
        <v>1659183.35</v>
      </c>
      <c r="I64" s="64">
        <f t="shared" si="15"/>
        <v>4814334.1</v>
      </c>
      <c r="J64" s="64">
        <f t="shared" si="15"/>
        <v>141069.38</v>
      </c>
      <c r="K64" s="64">
        <f t="shared" si="15"/>
        <v>138277790.29999998</v>
      </c>
      <c r="L64" s="64">
        <f>SUM(L65:L66)</f>
        <v>0</v>
      </c>
      <c r="M64" s="64">
        <f>SUM(M65:M66)</f>
        <v>0</v>
      </c>
      <c r="N64" s="73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s="8" customFormat="1" ht="12.75" customHeight="1">
      <c r="A65" s="61">
        <v>577</v>
      </c>
      <c r="B65" s="71" t="s">
        <v>102</v>
      </c>
      <c r="C65" s="66">
        <v>158950.15</v>
      </c>
      <c r="D65" s="68">
        <f>30000</f>
        <v>30000</v>
      </c>
      <c r="E65" s="68">
        <v>0</v>
      </c>
      <c r="F65" s="68">
        <v>0</v>
      </c>
      <c r="G65" s="68">
        <v>0</v>
      </c>
      <c r="H65" s="68">
        <v>0</v>
      </c>
      <c r="I65" s="68">
        <f>0</f>
        <v>0</v>
      </c>
      <c r="J65" s="68">
        <v>0</v>
      </c>
      <c r="K65" s="66">
        <f>C65+D65+E65+F65+G65+H65+I65+J65</f>
        <v>188950.15</v>
      </c>
      <c r="L65" s="68">
        <f>0</f>
        <v>0</v>
      </c>
      <c r="M65" s="68"/>
      <c r="N65" s="70"/>
      <c r="O65" s="6"/>
      <c r="P65" s="6"/>
      <c r="Q65" s="7"/>
      <c r="R65" s="7"/>
      <c r="S65" s="7"/>
      <c r="T65" s="7"/>
      <c r="U65" s="7"/>
      <c r="V65" s="7"/>
      <c r="W65" s="7"/>
      <c r="X65" s="7"/>
    </row>
    <row r="66" spans="1:24" s="8" customFormat="1" ht="12.75" customHeight="1">
      <c r="A66" s="61" t="s">
        <v>143</v>
      </c>
      <c r="B66" s="71" t="s">
        <v>103</v>
      </c>
      <c r="C66" s="66">
        <v>88878024.76</v>
      </c>
      <c r="D66" s="68">
        <v>250303.25</v>
      </c>
      <c r="E66" s="68">
        <v>465110.53</v>
      </c>
      <c r="F66" s="68">
        <v>1801904.46</v>
      </c>
      <c r="G66" s="68">
        <v>40078910.32</v>
      </c>
      <c r="H66" s="68">
        <v>1659183.35</v>
      </c>
      <c r="I66" s="68">
        <f>2316.85+16907.7+1762895.54+12401.12+355528.74+318446.44+2345837.71</f>
        <v>4814334.1</v>
      </c>
      <c r="J66" s="68">
        <v>141069.38</v>
      </c>
      <c r="K66" s="66">
        <f>C66+D66+E66+F66+G66+H66+I66+J66</f>
        <v>138088840.14999998</v>
      </c>
      <c r="L66" s="68">
        <v>0</v>
      </c>
      <c r="M66" s="68"/>
      <c r="N66" s="70"/>
      <c r="O66" s="6"/>
      <c r="P66" s="6"/>
      <c r="Q66" s="7"/>
      <c r="R66" s="7"/>
      <c r="S66" s="7"/>
      <c r="T66" s="7"/>
      <c r="U66" s="7"/>
      <c r="V66" s="7"/>
      <c r="W66" s="7"/>
      <c r="X66" s="7"/>
    </row>
    <row r="67" spans="1:24" s="33" customFormat="1" ht="12.75" customHeight="1" thickBot="1">
      <c r="A67" s="77"/>
      <c r="B67" s="78" t="s">
        <v>146</v>
      </c>
      <c r="C67" s="79"/>
      <c r="D67" s="80"/>
      <c r="E67" s="80"/>
      <c r="F67" s="80"/>
      <c r="G67" s="80"/>
      <c r="H67" s="80"/>
      <c r="I67" s="80"/>
      <c r="J67" s="80"/>
      <c r="K67" s="79"/>
      <c r="L67" s="68">
        <v>2342422.8</v>
      </c>
      <c r="M67" s="80"/>
      <c r="N67" s="81"/>
      <c r="O67" s="31"/>
      <c r="P67" s="31"/>
      <c r="Q67" s="32"/>
      <c r="R67" s="32"/>
      <c r="S67" s="32"/>
      <c r="T67" s="32"/>
      <c r="U67" s="32"/>
      <c r="V67" s="32"/>
      <c r="W67" s="32"/>
      <c r="X67" s="32"/>
    </row>
    <row r="68" spans="1:14" s="15" customFormat="1" ht="24.75" customHeight="1">
      <c r="A68" s="82"/>
      <c r="B68" s="83" t="s">
        <v>104</v>
      </c>
      <c r="C68" s="84">
        <f>C7+C43</f>
        <v>424996277.31000006</v>
      </c>
      <c r="D68" s="84">
        <f aca="true" t="shared" si="16" ref="D68:J68">D43+D7</f>
        <v>617141.04</v>
      </c>
      <c r="E68" s="84">
        <f t="shared" si="16"/>
        <v>1289645.5899999999</v>
      </c>
      <c r="F68" s="84">
        <f t="shared" si="16"/>
        <v>3223036.32</v>
      </c>
      <c r="G68" s="84">
        <f t="shared" si="16"/>
        <v>43148737.27</v>
      </c>
      <c r="H68" s="84">
        <f t="shared" si="16"/>
        <v>1762187.4000000001</v>
      </c>
      <c r="I68" s="84">
        <f t="shared" si="16"/>
        <v>79466309.49000001</v>
      </c>
      <c r="J68" s="84">
        <f t="shared" si="16"/>
        <v>142974.69</v>
      </c>
      <c r="K68" s="84">
        <f>SUM(C68:J68)</f>
        <v>554646309.1100001</v>
      </c>
      <c r="L68" s="84">
        <f>L43+L7+L67</f>
        <v>-142835.11999999918</v>
      </c>
      <c r="M68" s="84">
        <f>M43+M7</f>
        <v>-17884994.29</v>
      </c>
      <c r="N68" s="84">
        <f>SUM(K68:M68)</f>
        <v>536618479.7000001</v>
      </c>
    </row>
    <row r="69" spans="1:22" s="16" customFormat="1" ht="19.5" customHeight="1">
      <c r="A69" s="85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15"/>
      <c r="P69" s="15"/>
      <c r="Q69" s="15"/>
      <c r="R69" s="15"/>
      <c r="S69" s="15"/>
      <c r="T69" s="15"/>
      <c r="U69" s="15"/>
      <c r="V69" s="15"/>
    </row>
    <row r="70" spans="1:16" s="35" customFormat="1" ht="24.75" customHeight="1">
      <c r="A70" s="48" t="s">
        <v>150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36"/>
      <c r="P70" s="36"/>
    </row>
    <row r="71" spans="1:14" s="30" customFormat="1" ht="31.5" thickBot="1">
      <c r="A71" s="49" t="s">
        <v>1</v>
      </c>
      <c r="B71" s="50" t="s">
        <v>2</v>
      </c>
      <c r="C71" s="49" t="s">
        <v>3</v>
      </c>
      <c r="D71" s="49" t="s">
        <v>4</v>
      </c>
      <c r="E71" s="49" t="s">
        <v>149</v>
      </c>
      <c r="F71" s="49" t="s">
        <v>148</v>
      </c>
      <c r="G71" s="49" t="s">
        <v>5</v>
      </c>
      <c r="H71" s="49" t="s">
        <v>6</v>
      </c>
      <c r="I71" s="49" t="s">
        <v>7</v>
      </c>
      <c r="J71" s="49" t="s">
        <v>8</v>
      </c>
      <c r="K71" s="49" t="s">
        <v>9</v>
      </c>
      <c r="L71" s="49" t="s">
        <v>10</v>
      </c>
      <c r="M71" s="49" t="s">
        <v>11</v>
      </c>
      <c r="N71" s="88" t="s">
        <v>12</v>
      </c>
    </row>
    <row r="72" spans="1:14" s="8" customFormat="1" ht="15.75" customHeight="1">
      <c r="A72" s="89"/>
      <c r="B72" s="90"/>
      <c r="C72" s="91"/>
      <c r="D72" s="91"/>
      <c r="E72" s="91"/>
      <c r="F72" s="91"/>
      <c r="G72" s="91"/>
      <c r="H72" s="91"/>
      <c r="I72" s="91"/>
      <c r="J72" s="91"/>
      <c r="K72" s="92"/>
      <c r="L72" s="91"/>
      <c r="M72" s="92"/>
      <c r="N72" s="93"/>
    </row>
    <row r="73" spans="1:24" s="10" customFormat="1" ht="15.75" customHeight="1">
      <c r="A73" s="94"/>
      <c r="B73" s="95" t="s">
        <v>105</v>
      </c>
      <c r="C73" s="96">
        <f>C74+C75+C78+C82</f>
        <v>316316300.47</v>
      </c>
      <c r="D73" s="96">
        <f aca="true" t="shared" si="17" ref="D73:K73">D74+D75+D78+D82</f>
        <v>522944.87</v>
      </c>
      <c r="E73" s="96">
        <f t="shared" si="17"/>
        <v>1234351.2499999998</v>
      </c>
      <c r="F73" s="96">
        <f t="shared" si="17"/>
        <v>2912189.6900000004</v>
      </c>
      <c r="G73" s="96">
        <f t="shared" si="17"/>
        <v>23039437.910000004</v>
      </c>
      <c r="H73" s="96">
        <f t="shared" si="17"/>
        <v>1562772.46</v>
      </c>
      <c r="I73" s="96">
        <f t="shared" si="17"/>
        <v>27939523.63</v>
      </c>
      <c r="J73" s="96">
        <f t="shared" si="17"/>
        <v>139841.15</v>
      </c>
      <c r="K73" s="96">
        <f t="shared" si="17"/>
        <v>373667361.42999995</v>
      </c>
      <c r="L73" s="96">
        <f>L74+L75+L78+L82</f>
        <v>0</v>
      </c>
      <c r="M73" s="96">
        <f>M74+M75+M78+M82</f>
        <v>-16021654.55</v>
      </c>
      <c r="N73" s="96">
        <f aca="true" t="shared" si="18" ref="N73:N79">SUM(K73:M73)</f>
        <v>357645706.87999994</v>
      </c>
      <c r="O73" s="14"/>
      <c r="P73" s="18"/>
      <c r="Q73" s="9"/>
      <c r="R73" s="9"/>
      <c r="S73" s="9"/>
      <c r="T73" s="9"/>
      <c r="U73" s="9"/>
      <c r="V73" s="9"/>
      <c r="W73" s="9"/>
      <c r="X73" s="9"/>
    </row>
    <row r="74" spans="1:24" s="11" customFormat="1" ht="15.75" customHeight="1">
      <c r="A74" s="52" t="s">
        <v>106</v>
      </c>
      <c r="B74" s="97" t="s">
        <v>16</v>
      </c>
      <c r="C74" s="98">
        <v>453866036.28</v>
      </c>
      <c r="D74" s="98">
        <v>1492233.99</v>
      </c>
      <c r="E74" s="98">
        <v>189697.02</v>
      </c>
      <c r="F74" s="98">
        <f>1337864.03</f>
        <v>1337864.03</v>
      </c>
      <c r="G74" s="98">
        <v>2502847.99</v>
      </c>
      <c r="H74" s="98">
        <v>762801.75</v>
      </c>
      <c r="I74" s="98">
        <v>10438000</v>
      </c>
      <c r="J74" s="98">
        <v>60110</v>
      </c>
      <c r="K74" s="99">
        <f>C74+D74+E74+F74+G74+H74+I74+J74</f>
        <v>470649591.05999994</v>
      </c>
      <c r="L74" s="98">
        <v>0</v>
      </c>
      <c r="M74" s="98">
        <v>-16021654.55</v>
      </c>
      <c r="N74" s="98">
        <f t="shared" si="18"/>
        <v>454627936.50999993</v>
      </c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s="11" customFormat="1" ht="15.75" customHeight="1">
      <c r="A75" s="52"/>
      <c r="B75" s="97" t="s">
        <v>107</v>
      </c>
      <c r="C75" s="98">
        <f>SUM(C76:C77)</f>
        <v>-146047979.17999998</v>
      </c>
      <c r="D75" s="98">
        <f aca="true" t="shared" si="19" ref="D75:K75">SUM(D76:D77)</f>
        <v>-969289.12</v>
      </c>
      <c r="E75" s="98">
        <f t="shared" si="19"/>
        <v>1035289.5899999999</v>
      </c>
      <c r="F75" s="98">
        <f t="shared" si="19"/>
        <v>1574325.6600000001</v>
      </c>
      <c r="G75" s="98">
        <f t="shared" si="19"/>
        <v>20536589.92</v>
      </c>
      <c r="H75" s="98">
        <f t="shared" si="19"/>
        <v>799970.71</v>
      </c>
      <c r="I75" s="98">
        <f t="shared" si="19"/>
        <v>13674301.07</v>
      </c>
      <c r="J75" s="98">
        <f t="shared" si="19"/>
        <v>79731.15</v>
      </c>
      <c r="K75" s="98">
        <f t="shared" si="19"/>
        <v>-109317060.19999997</v>
      </c>
      <c r="L75" s="98">
        <f>SUM(L76:L77)</f>
        <v>0</v>
      </c>
      <c r="M75" s="98">
        <f>SUM(M76:M77)</f>
        <v>0</v>
      </c>
      <c r="N75" s="100">
        <f t="shared" si="18"/>
        <v>-109317060.19999997</v>
      </c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s="8" customFormat="1" ht="15.75" customHeight="1">
      <c r="A76" s="52" t="s">
        <v>144</v>
      </c>
      <c r="B76" s="101" t="s">
        <v>17</v>
      </c>
      <c r="C76" s="102">
        <f>-149122077.89</f>
        <v>-149122077.89</v>
      </c>
      <c r="D76" s="55">
        <f>-1001606.59</f>
        <v>-1001606.59</v>
      </c>
      <c r="E76" s="55">
        <v>1073800.63</v>
      </c>
      <c r="F76" s="55">
        <v>1181859.55</v>
      </c>
      <c r="G76" s="55">
        <v>19654745.46</v>
      </c>
      <c r="H76" s="55">
        <v>728875.53</v>
      </c>
      <c r="I76" s="55">
        <f>1458925.05+287909.39+12839192.66-2959656.94</f>
        <v>11626370.16</v>
      </c>
      <c r="J76" s="55">
        <v>121717.12</v>
      </c>
      <c r="K76" s="103">
        <f>C76+D76+E76+F76+G76+H76+I76+J76</f>
        <v>-115736316.02999997</v>
      </c>
      <c r="L76" s="55">
        <v>0</v>
      </c>
      <c r="M76" s="55"/>
      <c r="N76" s="56">
        <f t="shared" si="18"/>
        <v>-115736316.02999997</v>
      </c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s="8" customFormat="1" ht="15.75" customHeight="1">
      <c r="A77" s="52">
        <v>129</v>
      </c>
      <c r="B77" s="101" t="s">
        <v>18</v>
      </c>
      <c r="C77" s="102">
        <v>3074098.71</v>
      </c>
      <c r="D77" s="55">
        <v>32317.47</v>
      </c>
      <c r="E77" s="55">
        <f>-38511.04</f>
        <v>-38511.04</v>
      </c>
      <c r="F77" s="55">
        <v>392466.11</v>
      </c>
      <c r="G77" s="55">
        <v>881844.46</v>
      </c>
      <c r="H77" s="55">
        <v>71095.18</v>
      </c>
      <c r="I77" s="55">
        <v>2047930.91</v>
      </c>
      <c r="J77" s="55">
        <v>-41985.97</v>
      </c>
      <c r="K77" s="103">
        <f>C77+D77+E77+F77+G77+H77+I77+J77</f>
        <v>6419255.83</v>
      </c>
      <c r="L77" s="55">
        <v>0</v>
      </c>
      <c r="M77" s="55"/>
      <c r="N77" s="56">
        <f t="shared" si="18"/>
        <v>6419255.83</v>
      </c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s="11" customFormat="1" ht="15.75" customHeight="1">
      <c r="A78" s="52"/>
      <c r="B78" s="97" t="s">
        <v>108</v>
      </c>
      <c r="C78" s="98">
        <f aca="true" t="shared" si="20" ref="C78:K78">SUM(C79:C81)</f>
        <v>0</v>
      </c>
      <c r="D78" s="98">
        <f t="shared" si="20"/>
        <v>0</v>
      </c>
      <c r="E78" s="98">
        <f t="shared" si="20"/>
        <v>0</v>
      </c>
      <c r="F78" s="98">
        <f t="shared" si="20"/>
        <v>0</v>
      </c>
      <c r="G78" s="98">
        <f t="shared" si="20"/>
        <v>0</v>
      </c>
      <c r="H78" s="98">
        <f t="shared" si="20"/>
        <v>0</v>
      </c>
      <c r="I78" s="98">
        <f t="shared" si="20"/>
        <v>0</v>
      </c>
      <c r="J78" s="98">
        <f t="shared" si="20"/>
        <v>0</v>
      </c>
      <c r="K78" s="98">
        <f t="shared" si="20"/>
        <v>0</v>
      </c>
      <c r="L78" s="98">
        <f>SUM(L79:L81)</f>
        <v>0</v>
      </c>
      <c r="M78" s="98">
        <f>SUM(M79:M81)</f>
        <v>0</v>
      </c>
      <c r="N78" s="98">
        <f t="shared" si="18"/>
        <v>0</v>
      </c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14" s="7" customFormat="1" ht="15.75" customHeight="1">
      <c r="A79" s="52">
        <v>136</v>
      </c>
      <c r="B79" s="101" t="s">
        <v>109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103">
        <f>C79+D79+E79+F79+G79+H79+I79+J79</f>
        <v>0</v>
      </c>
      <c r="L79" s="55">
        <v>0</v>
      </c>
      <c r="M79" s="55"/>
      <c r="N79" s="56">
        <f t="shared" si="18"/>
        <v>0</v>
      </c>
    </row>
    <row r="80" spans="1:14" s="7" customFormat="1" ht="15.75" customHeight="1">
      <c r="A80" s="52">
        <v>133</v>
      </c>
      <c r="B80" s="101" t="s">
        <v>110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103">
        <f>C80+D80+E80+F80+G80+H80+I80+J80</f>
        <v>0</v>
      </c>
      <c r="L80" s="55">
        <v>0</v>
      </c>
      <c r="M80" s="55"/>
      <c r="N80" s="56"/>
    </row>
    <row r="81" spans="1:14" s="7" customFormat="1" ht="15.75" customHeight="1">
      <c r="A81" s="52">
        <v>134</v>
      </c>
      <c r="B81" s="101" t="s">
        <v>111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103">
        <f>C81+D81+E81+F81+G81+H81+I81+J81</f>
        <v>0</v>
      </c>
      <c r="L81" s="55">
        <v>0</v>
      </c>
      <c r="M81" s="55"/>
      <c r="N81" s="56"/>
    </row>
    <row r="82" spans="1:14" s="6" customFormat="1" ht="15.75" customHeight="1">
      <c r="A82" s="52" t="s">
        <v>113</v>
      </c>
      <c r="B82" s="97" t="s">
        <v>112</v>
      </c>
      <c r="C82" s="98">
        <v>8498243.37</v>
      </c>
      <c r="D82" s="98">
        <v>0</v>
      </c>
      <c r="E82" s="98">
        <v>9364.64</v>
      </c>
      <c r="F82" s="98">
        <v>0</v>
      </c>
      <c r="G82" s="98">
        <v>0</v>
      </c>
      <c r="H82" s="98">
        <v>0</v>
      </c>
      <c r="I82" s="98">
        <f>3827222.56</f>
        <v>3827222.56</v>
      </c>
      <c r="J82" s="98">
        <v>0</v>
      </c>
      <c r="K82" s="99">
        <f>C82+D82+E82+F82+G82+H82+I82+J82</f>
        <v>12334830.57</v>
      </c>
      <c r="L82" s="98">
        <v>0</v>
      </c>
      <c r="M82" s="98">
        <v>0</v>
      </c>
      <c r="N82" s="98">
        <f>SUM(K82:M82)</f>
        <v>12334830.57</v>
      </c>
    </row>
    <row r="83" spans="1:14" s="7" customFormat="1" ht="15.75" customHeight="1">
      <c r="A83" s="52"/>
      <c r="B83" s="10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6">
        <f>SUM(K83:M83)</f>
        <v>0</v>
      </c>
    </row>
    <row r="84" spans="1:15" s="9" customFormat="1" ht="15.75" customHeight="1">
      <c r="A84" s="94"/>
      <c r="B84" s="95" t="s">
        <v>114</v>
      </c>
      <c r="C84" s="105">
        <f aca="true" t="shared" si="21" ref="C84:J84">C85+C86+C91+C92+C93</f>
        <v>60088069.11</v>
      </c>
      <c r="D84" s="105">
        <f t="shared" si="21"/>
        <v>0</v>
      </c>
      <c r="E84" s="105">
        <f t="shared" si="21"/>
        <v>0</v>
      </c>
      <c r="F84" s="105">
        <f t="shared" si="21"/>
        <v>0</v>
      </c>
      <c r="G84" s="105">
        <f t="shared" si="21"/>
        <v>0</v>
      </c>
      <c r="H84" s="105">
        <f t="shared" si="21"/>
        <v>0</v>
      </c>
      <c r="I84" s="105">
        <f t="shared" si="21"/>
        <v>40756190.36000001</v>
      </c>
      <c r="J84" s="105">
        <f t="shared" si="21"/>
        <v>0</v>
      </c>
      <c r="K84" s="105">
        <f>K85+K86+K91+K92+K93</f>
        <v>100844259.47</v>
      </c>
      <c r="L84" s="105">
        <f>L85+L86+L91+L92+L93</f>
        <v>0</v>
      </c>
      <c r="M84" s="105">
        <f>M85+M86+M91+M92+M93</f>
        <v>0</v>
      </c>
      <c r="N84" s="96">
        <f>SUM(K84:M84)</f>
        <v>100844259.47</v>
      </c>
      <c r="O84" s="14"/>
    </row>
    <row r="85" spans="1:14" s="6" customFormat="1" ht="15.75" customHeight="1">
      <c r="A85" s="52">
        <v>14</v>
      </c>
      <c r="B85" s="97" t="s">
        <v>115</v>
      </c>
      <c r="C85" s="106">
        <v>0</v>
      </c>
      <c r="D85" s="106">
        <v>0</v>
      </c>
      <c r="E85" s="106">
        <v>0</v>
      </c>
      <c r="F85" s="106">
        <v>0</v>
      </c>
      <c r="G85" s="106">
        <v>0</v>
      </c>
      <c r="H85" s="106">
        <v>0</v>
      </c>
      <c r="I85" s="106">
        <v>539687.24</v>
      </c>
      <c r="J85" s="106">
        <v>0</v>
      </c>
      <c r="K85" s="99">
        <f>C85+D85+E85+F85+G85+H85+I85+J85</f>
        <v>539687.24</v>
      </c>
      <c r="L85" s="106">
        <v>0</v>
      </c>
      <c r="M85" s="106">
        <v>0</v>
      </c>
      <c r="N85" s="100">
        <f>SUM(K85:M85)</f>
        <v>539687.24</v>
      </c>
    </row>
    <row r="86" spans="1:14" s="6" customFormat="1" ht="15.75" customHeight="1">
      <c r="A86" s="52"/>
      <c r="B86" s="97" t="s">
        <v>116</v>
      </c>
      <c r="C86" s="98">
        <f>SUM(C87:C90)</f>
        <v>60088069.11</v>
      </c>
      <c r="D86" s="98">
        <f aca="true" t="shared" si="22" ref="D86:K86">SUM(D87:D90)</f>
        <v>0</v>
      </c>
      <c r="E86" s="98">
        <f t="shared" si="22"/>
        <v>0</v>
      </c>
      <c r="F86" s="98">
        <f t="shared" si="22"/>
        <v>0</v>
      </c>
      <c r="G86" s="98">
        <f t="shared" si="22"/>
        <v>0</v>
      </c>
      <c r="H86" s="98">
        <f t="shared" si="22"/>
        <v>0</v>
      </c>
      <c r="I86" s="98">
        <f t="shared" si="22"/>
        <v>40216503.120000005</v>
      </c>
      <c r="J86" s="98">
        <f t="shared" si="22"/>
        <v>0</v>
      </c>
      <c r="K86" s="98">
        <f t="shared" si="22"/>
        <v>100304572.23</v>
      </c>
      <c r="L86" s="98">
        <f>SUM(L87:L90)</f>
        <v>0</v>
      </c>
      <c r="M86" s="98">
        <f>SUM(M87:M90)</f>
        <v>0</v>
      </c>
      <c r="N86" s="100">
        <f>SUM(K86:M86)</f>
        <v>100304572.23</v>
      </c>
    </row>
    <row r="87" spans="1:14" s="7" customFormat="1" ht="15.75" customHeight="1">
      <c r="A87" s="52">
        <v>15</v>
      </c>
      <c r="B87" s="104" t="s">
        <v>117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103">
        <f aca="true" t="shared" si="23" ref="K87:K93">C87+D87+E87+F87+G87+H87+I87+J87</f>
        <v>0</v>
      </c>
      <c r="L87" s="55">
        <v>0</v>
      </c>
      <c r="M87" s="55"/>
      <c r="N87" s="56"/>
    </row>
    <row r="88" spans="1:14" s="7" customFormat="1" ht="15.75" customHeight="1">
      <c r="A88" s="52" t="s">
        <v>118</v>
      </c>
      <c r="B88" s="104" t="s">
        <v>119</v>
      </c>
      <c r="C88" s="102">
        <v>34827892.71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f>40210613.28</f>
        <v>40210613.28</v>
      </c>
      <c r="J88" s="55">
        <v>0</v>
      </c>
      <c r="K88" s="103">
        <f t="shared" si="23"/>
        <v>75038505.99000001</v>
      </c>
      <c r="L88" s="55">
        <v>0</v>
      </c>
      <c r="M88" s="55"/>
      <c r="N88" s="56"/>
    </row>
    <row r="89" spans="1:14" s="7" customFormat="1" ht="15.75" customHeight="1">
      <c r="A89" s="52">
        <v>176</v>
      </c>
      <c r="B89" s="104" t="s">
        <v>68</v>
      </c>
      <c r="C89" s="55">
        <v>0</v>
      </c>
      <c r="D89" s="55">
        <v>0</v>
      </c>
      <c r="E89" s="55"/>
      <c r="F89" s="55"/>
      <c r="G89" s="55"/>
      <c r="H89" s="55"/>
      <c r="I89" s="55"/>
      <c r="J89" s="55">
        <v>0</v>
      </c>
      <c r="K89" s="103">
        <f t="shared" si="23"/>
        <v>0</v>
      </c>
      <c r="L89" s="55">
        <v>0</v>
      </c>
      <c r="M89" s="55"/>
      <c r="N89" s="56"/>
    </row>
    <row r="90" spans="1:14" s="7" customFormat="1" ht="15.75" customHeight="1">
      <c r="A90" s="52" t="s">
        <v>121</v>
      </c>
      <c r="B90" s="104" t="s">
        <v>120</v>
      </c>
      <c r="C90" s="102">
        <v>25260176.4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f>6530-640.16</f>
        <v>5889.84</v>
      </c>
      <c r="J90" s="55">
        <v>0</v>
      </c>
      <c r="K90" s="103">
        <f t="shared" si="23"/>
        <v>25266066.24</v>
      </c>
      <c r="L90" s="55">
        <v>0</v>
      </c>
      <c r="M90" s="55"/>
      <c r="N90" s="56"/>
    </row>
    <row r="91" spans="1:14" s="6" customFormat="1" ht="15.75" customHeight="1">
      <c r="A91" s="52">
        <v>16</v>
      </c>
      <c r="B91" s="97" t="s">
        <v>122</v>
      </c>
      <c r="C91" s="98">
        <f>0</f>
        <v>0</v>
      </c>
      <c r="D91" s="98">
        <f>0</f>
        <v>0</v>
      </c>
      <c r="E91" s="98">
        <f>0</f>
        <v>0</v>
      </c>
      <c r="F91" s="98">
        <f>0</f>
        <v>0</v>
      </c>
      <c r="G91" s="98">
        <f>0</f>
        <v>0</v>
      </c>
      <c r="H91" s="98">
        <f>0</f>
        <v>0</v>
      </c>
      <c r="I91" s="98">
        <f>0</f>
        <v>0</v>
      </c>
      <c r="J91" s="98">
        <v>0</v>
      </c>
      <c r="K91" s="99">
        <f t="shared" si="23"/>
        <v>0</v>
      </c>
      <c r="L91" s="98">
        <f>0</f>
        <v>0</v>
      </c>
      <c r="M91" s="98">
        <v>0</v>
      </c>
      <c r="N91" s="100"/>
    </row>
    <row r="92" spans="1:14" s="6" customFormat="1" ht="15.75" customHeight="1">
      <c r="A92" s="52">
        <v>172</v>
      </c>
      <c r="B92" s="97" t="s">
        <v>123</v>
      </c>
      <c r="C92" s="98">
        <v>0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9">
        <f t="shared" si="23"/>
        <v>0</v>
      </c>
      <c r="L92" s="98">
        <v>0</v>
      </c>
      <c r="M92" s="98">
        <v>0</v>
      </c>
      <c r="N92" s="100"/>
    </row>
    <row r="93" spans="1:14" s="6" customFormat="1" ht="15.75" customHeight="1">
      <c r="A93" s="52">
        <v>186</v>
      </c>
      <c r="B93" s="97" t="s">
        <v>124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9">
        <f t="shared" si="23"/>
        <v>0</v>
      </c>
      <c r="L93" s="98">
        <v>0</v>
      </c>
      <c r="M93" s="98">
        <v>0</v>
      </c>
      <c r="N93" s="100"/>
    </row>
    <row r="94" spans="1:14" s="7" customFormat="1" ht="15.75" customHeight="1">
      <c r="A94" s="52"/>
      <c r="B94" s="10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6"/>
    </row>
    <row r="95" spans="1:24" s="10" customFormat="1" ht="15.75" customHeight="1">
      <c r="A95" s="94"/>
      <c r="B95" s="95" t="s">
        <v>125</v>
      </c>
      <c r="C95" s="105">
        <f aca="true" t="shared" si="24" ref="C95:J95">C96+C97+C101+C102+C107</f>
        <v>48591907.730000004</v>
      </c>
      <c r="D95" s="105">
        <f t="shared" si="24"/>
        <v>94196.17</v>
      </c>
      <c r="E95" s="105">
        <f t="shared" si="24"/>
        <v>55294.34</v>
      </c>
      <c r="F95" s="105">
        <f t="shared" si="24"/>
        <v>310846.63</v>
      </c>
      <c r="G95" s="105">
        <f t="shared" si="24"/>
        <v>20109299.36</v>
      </c>
      <c r="H95" s="105">
        <f t="shared" si="24"/>
        <v>199414.94</v>
      </c>
      <c r="I95" s="105">
        <f t="shared" si="24"/>
        <v>10770595.5</v>
      </c>
      <c r="J95" s="105">
        <f t="shared" si="24"/>
        <v>3133.54</v>
      </c>
      <c r="K95" s="105">
        <f>K96+K97+K101+K102+K107</f>
        <v>80134688.21</v>
      </c>
      <c r="L95" s="105">
        <f>L96+L97+L101+L102+L107</f>
        <v>0</v>
      </c>
      <c r="M95" s="105">
        <f>M96+M97+M101+M102+M107</f>
        <v>-2006174.8599999999</v>
      </c>
      <c r="N95" s="107">
        <f>SUM(K95:M95)</f>
        <v>78128513.35</v>
      </c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s="11" customFormat="1" ht="15.75" customHeight="1">
      <c r="A96" s="52">
        <v>58</v>
      </c>
      <c r="B96" s="97" t="s">
        <v>126</v>
      </c>
      <c r="C96" s="98">
        <v>0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98">
        <v>0</v>
      </c>
      <c r="J96" s="98">
        <v>0</v>
      </c>
      <c r="K96" s="99">
        <f>C96+D96+E96+F96+G96+H96+I96+J96</f>
        <v>0</v>
      </c>
      <c r="L96" s="98">
        <v>0</v>
      </c>
      <c r="M96" s="98">
        <v>0</v>
      </c>
      <c r="N96" s="98">
        <f>SUM(K96:M96)</f>
        <v>0</v>
      </c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s="11" customFormat="1" ht="15.75" customHeight="1">
      <c r="A97" s="52"/>
      <c r="B97" s="97" t="s">
        <v>127</v>
      </c>
      <c r="C97" s="98">
        <f>SUM(C99:C100)</f>
        <v>14460584.06</v>
      </c>
      <c r="D97" s="98">
        <f aca="true" t="shared" si="25" ref="D97:K97">SUM(D98:D100)</f>
        <v>35.51</v>
      </c>
      <c r="E97" s="98">
        <f t="shared" si="25"/>
        <v>16847.02</v>
      </c>
      <c r="F97" s="98">
        <f t="shared" si="25"/>
        <v>31.15</v>
      </c>
      <c r="G97" s="98">
        <f t="shared" si="25"/>
        <v>27975.23</v>
      </c>
      <c r="H97" s="98">
        <f t="shared" si="25"/>
        <v>4910</v>
      </c>
      <c r="I97" s="98">
        <f t="shared" si="25"/>
        <v>3074239.31</v>
      </c>
      <c r="J97" s="98">
        <f t="shared" si="25"/>
        <v>0</v>
      </c>
      <c r="K97" s="98">
        <f t="shared" si="25"/>
        <v>17584622.28</v>
      </c>
      <c r="L97" s="98">
        <f>SUM(L98:L100)</f>
        <v>0</v>
      </c>
      <c r="M97" s="98">
        <f>SUM(M98:M100)</f>
        <v>0</v>
      </c>
      <c r="N97" s="98">
        <f>SUM(K97:M97)</f>
        <v>17584622.28</v>
      </c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s="8" customFormat="1" ht="15.75" customHeight="1">
      <c r="A98" s="52">
        <v>50</v>
      </c>
      <c r="B98" s="101" t="s">
        <v>128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103">
        <f>C98+D98+E98+F98+G98+H98+I98+J98</f>
        <v>0</v>
      </c>
      <c r="L98" s="55">
        <v>0</v>
      </c>
      <c r="M98" s="55"/>
      <c r="N98" s="55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s="8" customFormat="1" ht="15.75" customHeight="1">
      <c r="A99" s="52" t="s">
        <v>129</v>
      </c>
      <c r="B99" s="101" t="s">
        <v>130</v>
      </c>
      <c r="C99" s="102">
        <v>10731145.33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f>2498802.98</f>
        <v>2498802.98</v>
      </c>
      <c r="J99" s="55">
        <v>0</v>
      </c>
      <c r="K99" s="103">
        <f>C99+D99+E99+F99+G99+H99+I99+J99</f>
        <v>13229948.31</v>
      </c>
      <c r="L99" s="55">
        <v>0</v>
      </c>
      <c r="M99" s="55"/>
      <c r="N99" s="56">
        <f>SUM(K99:M99)</f>
        <v>13229948.31</v>
      </c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s="8" customFormat="1" ht="19.5">
      <c r="A100" s="52" t="s">
        <v>132</v>
      </c>
      <c r="B100" s="101" t="s">
        <v>131</v>
      </c>
      <c r="C100" s="102">
        <v>3729438.73</v>
      </c>
      <c r="D100" s="55">
        <v>35.51</v>
      </c>
      <c r="E100" s="55">
        <v>16847.02</v>
      </c>
      <c r="F100" s="55">
        <v>31.15</v>
      </c>
      <c r="G100" s="55">
        <v>27975.23</v>
      </c>
      <c r="H100" s="55">
        <v>4910</v>
      </c>
      <c r="I100" s="55">
        <f>21204.58+328598+88747.9-251.25+137137.1</f>
        <v>575436.33</v>
      </c>
      <c r="J100" s="55">
        <v>0</v>
      </c>
      <c r="K100" s="103">
        <f>C100+D100+E100+F100+G100+H100+I100+J100</f>
        <v>4354673.97</v>
      </c>
      <c r="L100" s="55">
        <v>0</v>
      </c>
      <c r="M100" s="55"/>
      <c r="N100" s="55">
        <f>SUM(K100:M100)</f>
        <v>4354673.97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s="11" customFormat="1" ht="15.75" customHeight="1">
      <c r="A101" s="52" t="s">
        <v>134</v>
      </c>
      <c r="B101" s="97" t="s">
        <v>133</v>
      </c>
      <c r="C101" s="98">
        <v>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1802744.66</v>
      </c>
      <c r="J101" s="98">
        <v>0</v>
      </c>
      <c r="K101" s="99">
        <f>C101+D101+E101+F101+G101+H101+I101+J101</f>
        <v>1802744.66</v>
      </c>
      <c r="L101" s="98">
        <v>0</v>
      </c>
      <c r="M101" s="98">
        <f>-1802744.66</f>
        <v>-1802744.66</v>
      </c>
      <c r="N101" s="98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s="11" customFormat="1" ht="15.75" customHeight="1">
      <c r="A102" s="52"/>
      <c r="B102" s="97" t="s">
        <v>135</v>
      </c>
      <c r="C102" s="98">
        <f>SUM(C103:C106)</f>
        <v>34131323.67</v>
      </c>
      <c r="D102" s="98">
        <f aca="true" t="shared" si="26" ref="D102:K102">SUM(D103:D106)</f>
        <v>94160.66</v>
      </c>
      <c r="E102" s="98">
        <f t="shared" si="26"/>
        <v>38447.32</v>
      </c>
      <c r="F102" s="98">
        <f t="shared" si="26"/>
        <v>310815.48</v>
      </c>
      <c r="G102" s="98">
        <f t="shared" si="26"/>
        <v>20081324.13</v>
      </c>
      <c r="H102" s="98">
        <f t="shared" si="26"/>
        <v>194504.94</v>
      </c>
      <c r="I102" s="98">
        <f t="shared" si="26"/>
        <v>5895664.53</v>
      </c>
      <c r="J102" s="98">
        <f t="shared" si="26"/>
        <v>3133.54</v>
      </c>
      <c r="K102" s="98">
        <f t="shared" si="26"/>
        <v>60749374.269999996</v>
      </c>
      <c r="L102" s="98">
        <f>SUM(L103:L106)</f>
        <v>0</v>
      </c>
      <c r="M102" s="98">
        <f>SUM(M103:M106)</f>
        <v>-203430.2</v>
      </c>
      <c r="N102" s="98">
        <f>SUM(K102:M102)</f>
        <v>60545944.06999999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s="8" customFormat="1" ht="20.25" customHeight="1">
      <c r="A103" s="52" t="s">
        <v>137</v>
      </c>
      <c r="B103" s="101" t="s">
        <v>136</v>
      </c>
      <c r="C103" s="102">
        <v>30475534.56</v>
      </c>
      <c r="D103" s="102">
        <v>45341.21</v>
      </c>
      <c r="E103" s="102">
        <v>28254.96</v>
      </c>
      <c r="F103" s="102">
        <v>267681.35</v>
      </c>
      <c r="G103" s="102">
        <v>91389.52</v>
      </c>
      <c r="H103" s="102">
        <v>97691.2</v>
      </c>
      <c r="I103" s="102">
        <f>4098542.42+56137.7-27535.26+1706529.71-22739.79+11.15+611.76</f>
        <v>5811557.69</v>
      </c>
      <c r="J103" s="102">
        <v>0</v>
      </c>
      <c r="K103" s="103">
        <f>C103+D103+E103+F103+G103+H103+I103+J103</f>
        <v>36817450.49</v>
      </c>
      <c r="L103" s="102">
        <v>0</v>
      </c>
      <c r="M103" s="102">
        <v>-203430.2</v>
      </c>
      <c r="N103" s="56">
        <f>SUM(K103:M103)</f>
        <v>36614020.29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s="8" customFormat="1" ht="19.5">
      <c r="A104" s="52" t="s">
        <v>139</v>
      </c>
      <c r="B104" s="101" t="s">
        <v>138</v>
      </c>
      <c r="C104" s="102">
        <v>931995.28</v>
      </c>
      <c r="D104" s="102">
        <v>11221.5</v>
      </c>
      <c r="E104" s="102">
        <v>525.79</v>
      </c>
      <c r="F104" s="102">
        <v>3435.46</v>
      </c>
      <c r="G104" s="102">
        <v>19823161.57</v>
      </c>
      <c r="H104" s="102">
        <v>2840</v>
      </c>
      <c r="I104" s="102">
        <f>11359.88+0.01+7.06</f>
        <v>11366.949999999999</v>
      </c>
      <c r="J104" s="102">
        <v>3133.54</v>
      </c>
      <c r="K104" s="103">
        <f>C104+D104+E104+F104+G104+H104+I104+J104</f>
        <v>20787680.09</v>
      </c>
      <c r="L104" s="102">
        <v>0</v>
      </c>
      <c r="M104" s="102"/>
      <c r="N104" s="56">
        <f>SUM(K104:M104)</f>
        <v>20787680.09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s="8" customFormat="1" ht="15.75" customHeight="1">
      <c r="A105" s="52">
        <v>47</v>
      </c>
      <c r="B105" s="101" t="s">
        <v>86</v>
      </c>
      <c r="C105" s="102">
        <v>2723793.83</v>
      </c>
      <c r="D105" s="102">
        <v>37597.95</v>
      </c>
      <c r="E105" s="102">
        <v>9666.57</v>
      </c>
      <c r="F105" s="102">
        <v>39698.67</v>
      </c>
      <c r="G105" s="102">
        <v>166773.04</v>
      </c>
      <c r="H105" s="102">
        <v>93973.74</v>
      </c>
      <c r="I105" s="102">
        <f>8074.05+27460.05+19892.24+38658.8-21345.25</f>
        <v>72739.89</v>
      </c>
      <c r="J105" s="102">
        <v>0</v>
      </c>
      <c r="K105" s="103">
        <f>C105+D105+E105+F105+G105+H105+I105+J105</f>
        <v>3144243.6900000004</v>
      </c>
      <c r="L105" s="102">
        <v>0</v>
      </c>
      <c r="M105" s="102"/>
      <c r="N105" s="56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s="8" customFormat="1" ht="15.75" customHeight="1">
      <c r="A106" s="52">
        <v>45</v>
      </c>
      <c r="B106" s="101" t="s">
        <v>140</v>
      </c>
      <c r="C106" s="102">
        <v>0</v>
      </c>
      <c r="D106" s="102">
        <v>0</v>
      </c>
      <c r="E106" s="102"/>
      <c r="F106" s="102"/>
      <c r="G106" s="102"/>
      <c r="H106" s="102"/>
      <c r="I106" s="102">
        <v>0</v>
      </c>
      <c r="J106" s="102">
        <v>0</v>
      </c>
      <c r="K106" s="103">
        <f>C106+D106+E106+F106+G106+H106+I106+J106</f>
        <v>0</v>
      </c>
      <c r="L106" s="102">
        <v>0</v>
      </c>
      <c r="M106" s="102"/>
      <c r="N106" s="56">
        <f>SUM(K106:M106)</f>
        <v>0</v>
      </c>
      <c r="O106" s="19"/>
      <c r="P106" s="7"/>
      <c r="Q106" s="7"/>
      <c r="R106" s="7"/>
      <c r="S106" s="7"/>
      <c r="T106" s="7"/>
      <c r="U106" s="7"/>
      <c r="V106" s="7"/>
      <c r="W106" s="7"/>
      <c r="X106" s="7"/>
    </row>
    <row r="107" spans="1:24" s="11" customFormat="1" ht="15.75" customHeight="1" thickBot="1">
      <c r="A107" s="52" t="s">
        <v>141</v>
      </c>
      <c r="B107" s="97" t="s">
        <v>15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H107" s="106">
        <v>0</v>
      </c>
      <c r="I107" s="106">
        <f>-2053</f>
        <v>-2053</v>
      </c>
      <c r="J107" s="106">
        <v>0</v>
      </c>
      <c r="K107" s="99">
        <f>C107+D107+E107+F107+G107+H107+I107+J107</f>
        <v>-2053</v>
      </c>
      <c r="L107" s="106">
        <v>0</v>
      </c>
      <c r="M107" s="106">
        <v>0</v>
      </c>
      <c r="N107" s="106">
        <f>SUM(K107:M107)</f>
        <v>-2053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46" s="20" customFormat="1" ht="19.5" customHeight="1">
      <c r="A108" s="82"/>
      <c r="B108" s="83" t="s">
        <v>142</v>
      </c>
      <c r="C108" s="84">
        <f aca="true" t="shared" si="27" ref="C108:J108">C95+C84+C73</f>
        <v>424996277.31000006</v>
      </c>
      <c r="D108" s="84">
        <f t="shared" si="27"/>
        <v>617141.04</v>
      </c>
      <c r="E108" s="84">
        <f t="shared" si="27"/>
        <v>1289645.5899999999</v>
      </c>
      <c r="F108" s="84">
        <f t="shared" si="27"/>
        <v>3223036.3200000003</v>
      </c>
      <c r="G108" s="84">
        <f t="shared" si="27"/>
        <v>43148737.27</v>
      </c>
      <c r="H108" s="84">
        <f t="shared" si="27"/>
        <v>1762187.4</v>
      </c>
      <c r="I108" s="84">
        <f t="shared" si="27"/>
        <v>79466309.49000001</v>
      </c>
      <c r="J108" s="84">
        <f t="shared" si="27"/>
        <v>142974.69</v>
      </c>
      <c r="K108" s="84">
        <f>SUM(C108:J108)</f>
        <v>554646309.1100001</v>
      </c>
      <c r="L108" s="84">
        <f>L95+L84+L73</f>
        <v>0</v>
      </c>
      <c r="M108" s="84">
        <f>M95+M84+M73</f>
        <v>-18027829.41</v>
      </c>
      <c r="N108" s="84">
        <f>SUM(K108:M108)</f>
        <v>536618479.7000001</v>
      </c>
      <c r="AS108" s="17"/>
      <c r="AT108" s="17"/>
    </row>
    <row r="109" spans="1:14" s="22" customFormat="1" ht="12.75" customHeight="1">
      <c r="A109" s="34"/>
      <c r="B109" s="21"/>
      <c r="C109" s="1"/>
      <c r="D109" s="23"/>
      <c r="E109" s="23"/>
      <c r="F109" s="23"/>
      <c r="G109" s="23"/>
      <c r="H109" s="24"/>
      <c r="I109" s="25"/>
      <c r="J109" s="24"/>
      <c r="K109" s="1"/>
      <c r="L109" s="1"/>
      <c r="M109" s="1"/>
      <c r="N109" s="1"/>
    </row>
    <row r="110" spans="1:14" s="22" customFormat="1" ht="12.75" customHeight="1">
      <c r="A110" s="34"/>
      <c r="B110" s="21"/>
      <c r="C110" s="1"/>
      <c r="D110" s="1"/>
      <c r="E110" s="1"/>
      <c r="F110" s="1"/>
      <c r="G110" s="1"/>
      <c r="H110" s="26"/>
      <c r="I110" s="27"/>
      <c r="J110" s="26"/>
      <c r="K110" s="1"/>
      <c r="L110" s="1"/>
      <c r="M110" s="1"/>
      <c r="N110" s="1"/>
    </row>
    <row r="111" spans="1:14" s="22" customFormat="1" ht="12.75" customHeight="1">
      <c r="A111" s="34"/>
      <c r="B111" s="21"/>
      <c r="C111" s="1"/>
      <c r="D111" s="1"/>
      <c r="E111" s="1"/>
      <c r="F111" s="1"/>
      <c r="G111" s="1"/>
      <c r="H111" s="26"/>
      <c r="I111" s="27"/>
      <c r="J111" s="1"/>
      <c r="K111" s="1"/>
      <c r="L111" s="1"/>
      <c r="M111" s="1"/>
      <c r="N111" s="1"/>
    </row>
    <row r="112" spans="1:14" s="22" customFormat="1" ht="12.75" customHeight="1">
      <c r="A112" s="34"/>
      <c r="B112" s="21"/>
      <c r="C112" s="1"/>
      <c r="D112" s="1"/>
      <c r="E112" s="1"/>
      <c r="F112" s="1"/>
      <c r="G112" s="1"/>
      <c r="H112" s="26"/>
      <c r="I112" s="27"/>
      <c r="J112" s="1"/>
      <c r="K112" s="1"/>
      <c r="L112" s="1"/>
      <c r="M112" s="1"/>
      <c r="N112" s="1"/>
    </row>
    <row r="113" spans="1:14" s="22" customFormat="1" ht="12.75" customHeight="1">
      <c r="A113" s="34"/>
      <c r="B113" s="2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22" customFormat="1" ht="12.75" customHeight="1">
      <c r="A114" s="34"/>
      <c r="B114" s="2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22" customFormat="1" ht="12.75" customHeight="1">
      <c r="A115" s="34"/>
      <c r="B115" s="2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22" customFormat="1" ht="12.75" customHeight="1">
      <c r="A116" s="34"/>
      <c r="B116" s="2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22" customFormat="1" ht="12.75" customHeight="1">
      <c r="A117" s="34"/>
      <c r="B117" s="2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22" customFormat="1" ht="12.75" customHeight="1">
      <c r="A118" s="34"/>
      <c r="B118" s="2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22" customFormat="1" ht="12.75" customHeight="1">
      <c r="A119" s="34"/>
      <c r="B119" s="2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22" customFormat="1" ht="12.75" customHeight="1">
      <c r="A120" s="34"/>
      <c r="B120" s="2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22" customFormat="1" ht="12.75" customHeight="1">
      <c r="A121" s="34"/>
      <c r="B121" s="2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22" customFormat="1" ht="12.75" customHeight="1">
      <c r="A122" s="34"/>
      <c r="B122" s="2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22" customFormat="1" ht="12.75" customHeight="1">
      <c r="A123" s="34"/>
      <c r="B123" s="2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22" customFormat="1" ht="12.75" customHeight="1">
      <c r="A124" s="34"/>
      <c r="B124" s="2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22" customFormat="1" ht="12.75" customHeight="1">
      <c r="A125" s="34"/>
      <c r="B125" s="2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22" customFormat="1" ht="12.75" customHeight="1">
      <c r="A126" s="34"/>
      <c r="B126" s="2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22" customFormat="1" ht="12.75" customHeight="1">
      <c r="A127" s="34"/>
      <c r="B127" s="2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22" customFormat="1" ht="12.75" customHeight="1">
      <c r="A128" s="34"/>
      <c r="B128" s="2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22" customFormat="1" ht="12.75" customHeight="1">
      <c r="A129" s="34"/>
      <c r="B129" s="2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22" customFormat="1" ht="12.75" customHeight="1">
      <c r="A130" s="34"/>
      <c r="B130" s="2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22" customFormat="1" ht="12.75" customHeight="1">
      <c r="A131" s="34"/>
      <c r="B131" s="2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22" customFormat="1" ht="12.75" customHeight="1">
      <c r="A132" s="34"/>
      <c r="B132" s="2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22" customFormat="1" ht="12.75" customHeight="1">
      <c r="A133" s="34"/>
      <c r="B133" s="2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22" customFormat="1" ht="12.75" customHeight="1">
      <c r="A134" s="34"/>
      <c r="B134" s="2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22" customFormat="1" ht="12.75" customHeight="1">
      <c r="A135" s="34"/>
      <c r="B135" s="2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22" customFormat="1" ht="12.75" customHeight="1">
      <c r="A136" s="34"/>
      <c r="B136" s="2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22" customFormat="1" ht="12.75" customHeight="1">
      <c r="A137" s="34"/>
      <c r="B137" s="2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22" customFormat="1" ht="12.75" customHeight="1">
      <c r="A138" s="34"/>
      <c r="B138" s="2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22" customFormat="1" ht="12.75" customHeight="1">
      <c r="A139" s="34"/>
      <c r="B139" s="2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22" customFormat="1" ht="12.75" customHeight="1">
      <c r="A140" s="34"/>
      <c r="B140" s="2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22" customFormat="1" ht="12.75" customHeight="1">
      <c r="A141" s="34"/>
      <c r="B141" s="2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22" customFormat="1" ht="12.75" customHeight="1">
      <c r="A142" s="34"/>
      <c r="B142" s="2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22" customFormat="1" ht="12.75" customHeight="1">
      <c r="A143" s="34"/>
      <c r="B143" s="2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22" customFormat="1" ht="12.75" customHeight="1">
      <c r="A144" s="34"/>
      <c r="B144" s="2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22" customFormat="1" ht="12.75" customHeight="1">
      <c r="A145" s="34"/>
      <c r="B145" s="2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22" customFormat="1" ht="12.75" customHeight="1">
      <c r="A146" s="34"/>
      <c r="B146" s="2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22" customFormat="1" ht="12.75" customHeight="1">
      <c r="A147" s="34"/>
      <c r="B147" s="2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22" customFormat="1" ht="12.75" customHeight="1">
      <c r="A148" s="34"/>
      <c r="B148" s="2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s="22" customFormat="1" ht="12.75" customHeight="1">
      <c r="A149" s="34"/>
      <c r="B149" s="2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s="22" customFormat="1" ht="12.75" customHeight="1">
      <c r="A150" s="34"/>
      <c r="B150" s="2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s="22" customFormat="1" ht="12.75" customHeight="1">
      <c r="A151" s="34"/>
      <c r="B151" s="2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s="22" customFormat="1" ht="12.75" customHeight="1">
      <c r="A152" s="34"/>
      <c r="B152" s="2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s="22" customFormat="1" ht="12.75" customHeight="1">
      <c r="A153" s="34"/>
      <c r="B153" s="2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s="22" customFormat="1" ht="12.75" customHeight="1">
      <c r="A154" s="34"/>
      <c r="B154" s="2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s="22" customFormat="1" ht="12.75" customHeight="1">
      <c r="A155" s="34"/>
      <c r="B155" s="2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s="22" customFormat="1" ht="12.75" customHeight="1">
      <c r="A156" s="34"/>
      <c r="B156" s="2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s="22" customFormat="1" ht="12.75" customHeight="1">
      <c r="A157" s="34"/>
      <c r="B157" s="2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s="22" customFormat="1" ht="12.75" customHeight="1">
      <c r="A158" s="34"/>
      <c r="B158" s="2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s="22" customFormat="1" ht="12.75" customHeight="1">
      <c r="A159" s="34"/>
      <c r="B159" s="2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s="22" customFormat="1" ht="12.75" customHeight="1">
      <c r="A160" s="34"/>
      <c r="B160" s="2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s="22" customFormat="1" ht="12.75" customHeight="1">
      <c r="A161" s="34"/>
      <c r="B161" s="2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s="22" customFormat="1" ht="12.75" customHeight="1">
      <c r="A162" s="34"/>
      <c r="B162" s="2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s="22" customFormat="1" ht="12.75" customHeight="1">
      <c r="A163" s="34"/>
      <c r="B163" s="2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s="22" customFormat="1" ht="12.75" customHeight="1">
      <c r="A164" s="34"/>
      <c r="B164" s="2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s="22" customFormat="1" ht="12.75" customHeight="1">
      <c r="A165" s="34"/>
      <c r="B165" s="2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s="22" customFormat="1" ht="12.75" customHeight="1">
      <c r="A166" s="34"/>
      <c r="B166" s="2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s="22" customFormat="1" ht="12.75" customHeight="1">
      <c r="A167" s="34"/>
      <c r="B167" s="2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s="22" customFormat="1" ht="12.75" customHeight="1">
      <c r="A168" s="34"/>
      <c r="B168" s="2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s="22" customFormat="1" ht="12.75" customHeight="1">
      <c r="A169" s="34"/>
      <c r="B169" s="2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s="22" customFormat="1" ht="12.75" customHeight="1">
      <c r="A170" s="34"/>
      <c r="B170" s="2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s="22" customFormat="1" ht="12.75" customHeight="1">
      <c r="A171" s="34"/>
      <c r="B171" s="2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s="22" customFormat="1" ht="12.75" customHeight="1">
      <c r="A172" s="34"/>
      <c r="B172" s="2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s="22" customFormat="1" ht="12.75" customHeight="1">
      <c r="A173" s="34"/>
      <c r="B173" s="2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s="22" customFormat="1" ht="12.75" customHeight="1">
      <c r="A174" s="34"/>
      <c r="B174" s="2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s="22" customFormat="1" ht="12.75" customHeight="1">
      <c r="A175" s="34"/>
      <c r="B175" s="2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s="22" customFormat="1" ht="12.75" customHeight="1">
      <c r="A176" s="34"/>
      <c r="B176" s="2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s="22" customFormat="1" ht="12.75" customHeight="1">
      <c r="A177" s="34"/>
      <c r="B177" s="2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s="22" customFormat="1" ht="12.75" customHeight="1">
      <c r="A178" s="34"/>
      <c r="B178" s="2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s="22" customFormat="1" ht="12.75" customHeight="1">
      <c r="A179" s="34"/>
      <c r="B179" s="2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s="22" customFormat="1" ht="12.75" customHeight="1">
      <c r="A180" s="34"/>
      <c r="B180" s="2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s="22" customFormat="1" ht="12.75" customHeight="1">
      <c r="A181" s="34"/>
      <c r="B181" s="2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s="22" customFormat="1" ht="12.75" customHeight="1">
      <c r="A182" s="34"/>
      <c r="B182" s="2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s="22" customFormat="1" ht="12.75" customHeight="1">
      <c r="A183" s="34"/>
      <c r="B183" s="2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s="22" customFormat="1" ht="12.75" customHeight="1">
      <c r="A184" s="34"/>
      <c r="B184" s="2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s="22" customFormat="1" ht="12.75" customHeight="1">
      <c r="A185" s="34"/>
      <c r="B185" s="2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s="22" customFormat="1" ht="12.75" customHeight="1">
      <c r="A186" s="34"/>
      <c r="B186" s="2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s="22" customFormat="1" ht="12.75" customHeight="1">
      <c r="A187" s="34"/>
      <c r="B187" s="2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s="22" customFormat="1" ht="12.75" customHeight="1">
      <c r="A188" s="34"/>
      <c r="B188" s="2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s="22" customFormat="1" ht="12.75" customHeight="1">
      <c r="A189" s="34"/>
      <c r="B189" s="2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s="22" customFormat="1" ht="12.75" customHeight="1">
      <c r="A190" s="34"/>
      <c r="B190" s="2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s="22" customFormat="1" ht="12.75" customHeight="1">
      <c r="A191" s="34"/>
      <c r="B191" s="2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s="22" customFormat="1" ht="12.75" customHeight="1">
      <c r="A192" s="34"/>
      <c r="B192" s="2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s="22" customFormat="1" ht="12.75" customHeight="1">
      <c r="A193" s="34"/>
      <c r="B193" s="2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s="22" customFormat="1" ht="12.75" customHeight="1">
      <c r="A194" s="34"/>
      <c r="B194" s="2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s="22" customFormat="1" ht="12.75" customHeight="1">
      <c r="A195" s="34"/>
      <c r="B195" s="2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s="22" customFormat="1" ht="12.75" customHeight="1">
      <c r="A196" s="34"/>
      <c r="B196" s="2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s="22" customFormat="1" ht="12.75" customHeight="1">
      <c r="A197" s="34"/>
      <c r="B197" s="2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s="22" customFormat="1" ht="12.75" customHeight="1">
      <c r="A198" s="34"/>
      <c r="B198" s="2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s="22" customFormat="1" ht="12.75" customHeight="1">
      <c r="A199" s="34"/>
      <c r="B199" s="2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s="22" customFormat="1" ht="12.75" customHeight="1">
      <c r="A200" s="34"/>
      <c r="B200" s="2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s="22" customFormat="1" ht="12.75" customHeight="1">
      <c r="A201" s="34"/>
      <c r="B201" s="2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s="22" customFormat="1" ht="12.75" customHeight="1">
      <c r="A202" s="34"/>
      <c r="B202" s="2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s="22" customFormat="1" ht="12.75" customHeight="1">
      <c r="A203" s="34"/>
      <c r="B203" s="2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s="22" customFormat="1" ht="12.75" customHeight="1">
      <c r="A204" s="34"/>
      <c r="B204" s="2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s="22" customFormat="1" ht="12.75" customHeight="1">
      <c r="A205" s="34"/>
      <c r="B205" s="2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s="22" customFormat="1" ht="12.75" customHeight="1">
      <c r="A206" s="34"/>
      <c r="B206" s="2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s="22" customFormat="1" ht="12.75" customHeight="1">
      <c r="A207" s="34"/>
      <c r="B207" s="2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s="22" customFormat="1" ht="12.75" customHeight="1">
      <c r="A208" s="34"/>
      <c r="B208" s="2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s="22" customFormat="1" ht="12.75" customHeight="1">
      <c r="A209" s="34"/>
      <c r="B209" s="2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s="22" customFormat="1" ht="12.75" customHeight="1">
      <c r="A210" s="34"/>
      <c r="B210" s="2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s="22" customFormat="1" ht="12.75" customHeight="1">
      <c r="A211" s="34"/>
      <c r="B211" s="2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s="22" customFormat="1" ht="12.75" customHeight="1">
      <c r="A212" s="34"/>
      <c r="B212" s="2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s="22" customFormat="1" ht="12.75" customHeight="1">
      <c r="A213" s="34"/>
      <c r="B213" s="2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s="22" customFormat="1" ht="12.75" customHeight="1">
      <c r="A214" s="34"/>
      <c r="B214" s="2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s="22" customFormat="1" ht="12.75" customHeight="1">
      <c r="A215" s="34"/>
      <c r="B215" s="2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s="22" customFormat="1" ht="12.75" customHeight="1">
      <c r="A216" s="34"/>
      <c r="B216" s="2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s="22" customFormat="1" ht="12.75" customHeight="1">
      <c r="A217" s="34"/>
      <c r="B217" s="2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s="22" customFormat="1" ht="12.75" customHeight="1">
      <c r="A218" s="34"/>
      <c r="B218" s="2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s="22" customFormat="1" ht="12.75" customHeight="1">
      <c r="A219" s="34"/>
      <c r="B219" s="2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s="22" customFormat="1" ht="12.75" customHeight="1">
      <c r="A220" s="34"/>
      <c r="B220" s="2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s="22" customFormat="1" ht="12.75" customHeight="1">
      <c r="A221" s="34"/>
      <c r="B221" s="2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s="22" customFormat="1" ht="12.75" customHeight="1">
      <c r="A222" s="34"/>
      <c r="B222" s="2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s="22" customFormat="1" ht="12.75" customHeight="1">
      <c r="A223" s="34"/>
      <c r="B223" s="2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s="22" customFormat="1" ht="12.75" customHeight="1">
      <c r="A224" s="34"/>
      <c r="B224" s="2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s="22" customFormat="1" ht="12.75" customHeight="1">
      <c r="A225" s="34"/>
      <c r="B225" s="2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s="22" customFormat="1" ht="12.75" customHeight="1">
      <c r="A226" s="34"/>
      <c r="B226" s="2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s="22" customFormat="1" ht="12.75" customHeight="1">
      <c r="A227" s="34"/>
      <c r="B227" s="2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s="22" customFormat="1" ht="12.75" customHeight="1">
      <c r="A228" s="34"/>
      <c r="B228" s="2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s="22" customFormat="1" ht="12.75" customHeight="1">
      <c r="A229" s="34"/>
      <c r="B229" s="2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s="22" customFormat="1" ht="12.75" customHeight="1">
      <c r="A230" s="34"/>
      <c r="B230" s="2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s="22" customFormat="1" ht="12.75" customHeight="1">
      <c r="A231" s="34"/>
      <c r="B231" s="2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s="22" customFormat="1" ht="12.75" customHeight="1">
      <c r="A232" s="34"/>
      <c r="B232" s="2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s="22" customFormat="1" ht="12.75" customHeight="1">
      <c r="A233" s="34"/>
      <c r="B233" s="2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s="22" customFormat="1" ht="12.75" customHeight="1">
      <c r="A234" s="34"/>
      <c r="B234" s="2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s="22" customFormat="1" ht="12.75" customHeight="1">
      <c r="A235" s="34"/>
      <c r="B235" s="2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s="22" customFormat="1" ht="12.75" customHeight="1">
      <c r="A236" s="34"/>
      <c r="B236" s="2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s="22" customFormat="1" ht="12.75" customHeight="1">
      <c r="A237" s="34"/>
      <c r="B237" s="2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s="22" customFormat="1" ht="12.75" customHeight="1">
      <c r="A238" s="34"/>
      <c r="B238" s="2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s="22" customFormat="1" ht="12.75" customHeight="1">
      <c r="A239" s="34"/>
      <c r="B239" s="2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s="22" customFormat="1" ht="12.75" customHeight="1">
      <c r="A240" s="34"/>
      <c r="B240" s="2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s="22" customFormat="1" ht="12.75" customHeight="1">
      <c r="A241" s="34"/>
      <c r="B241" s="2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s="22" customFormat="1" ht="12.75" customHeight="1">
      <c r="A242" s="34"/>
      <c r="B242" s="2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s="22" customFormat="1" ht="12.75" customHeight="1">
      <c r="A243" s="34"/>
      <c r="B243" s="2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s="22" customFormat="1" ht="12.75" customHeight="1">
      <c r="A244" s="34"/>
      <c r="B244" s="2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s="22" customFormat="1" ht="12.75" customHeight="1">
      <c r="A245" s="34"/>
      <c r="B245" s="2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s="22" customFormat="1" ht="12.75" customHeight="1">
      <c r="A246" s="34"/>
      <c r="B246" s="2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s="22" customFormat="1" ht="12.75" customHeight="1">
      <c r="A247" s="34"/>
      <c r="B247" s="2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s="22" customFormat="1" ht="12.75" customHeight="1">
      <c r="A248" s="34"/>
      <c r="B248" s="2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s="22" customFormat="1" ht="12.75" customHeight="1">
      <c r="A249" s="34"/>
      <c r="B249" s="2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s="22" customFormat="1" ht="12.75" customHeight="1">
      <c r="A250" s="34"/>
      <c r="B250" s="2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s="22" customFormat="1" ht="12.75" customHeight="1">
      <c r="A251" s="34"/>
      <c r="B251" s="2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s="22" customFormat="1" ht="12.75" customHeight="1">
      <c r="A252" s="34"/>
      <c r="B252" s="2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s="22" customFormat="1" ht="12.75" customHeight="1">
      <c r="A253" s="34"/>
      <c r="B253" s="2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s="22" customFormat="1" ht="12.75" customHeight="1">
      <c r="A254" s="34"/>
      <c r="B254" s="2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s="22" customFormat="1" ht="12.75" customHeight="1">
      <c r="A255" s="34"/>
      <c r="B255" s="2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s="22" customFormat="1" ht="12.75" customHeight="1">
      <c r="A256" s="34"/>
      <c r="B256" s="2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s="22" customFormat="1" ht="12.75" customHeight="1">
      <c r="A257" s="34"/>
      <c r="B257" s="2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s="22" customFormat="1" ht="12.75" customHeight="1">
      <c r="A258" s="34"/>
      <c r="B258" s="2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s="22" customFormat="1" ht="12.75" customHeight="1">
      <c r="A259" s="34"/>
      <c r="B259" s="2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s="22" customFormat="1" ht="12.75" customHeight="1">
      <c r="A260" s="34"/>
      <c r="B260" s="2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s="22" customFormat="1" ht="12.75" customHeight="1">
      <c r="A261" s="34"/>
      <c r="B261" s="2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s="22" customFormat="1" ht="12.75" customHeight="1">
      <c r="A262" s="34"/>
      <c r="B262" s="2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s="22" customFormat="1" ht="12.75" customHeight="1">
      <c r="A263" s="34"/>
      <c r="B263" s="2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s="22" customFormat="1" ht="12.75" customHeight="1">
      <c r="A264" s="34"/>
      <c r="B264" s="2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s="22" customFormat="1" ht="12.75" customHeight="1">
      <c r="A265" s="34"/>
      <c r="B265" s="2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s="22" customFormat="1" ht="12.75" customHeight="1">
      <c r="A266" s="34"/>
      <c r="B266" s="2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s="22" customFormat="1" ht="12.75" customHeight="1">
      <c r="A267" s="34"/>
      <c r="B267" s="2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s="22" customFormat="1" ht="12.75" customHeight="1">
      <c r="A268" s="34"/>
      <c r="B268" s="2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s="22" customFormat="1" ht="12.75" customHeight="1">
      <c r="A269" s="34"/>
      <c r="B269" s="2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s="22" customFormat="1" ht="12.75" customHeight="1">
      <c r="A270" s="34"/>
      <c r="B270" s="2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s="22" customFormat="1" ht="12.75" customHeight="1">
      <c r="A271" s="34"/>
      <c r="B271" s="2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s="22" customFormat="1" ht="12.75" customHeight="1">
      <c r="A272" s="34"/>
      <c r="B272" s="2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s="22" customFormat="1" ht="12.75" customHeight="1">
      <c r="A273" s="34"/>
      <c r="B273" s="2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s="22" customFormat="1" ht="12.75" customHeight="1">
      <c r="A274" s="34"/>
      <c r="B274" s="2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s="22" customFormat="1" ht="12.75" customHeight="1">
      <c r="A275" s="34"/>
      <c r="B275" s="2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s="22" customFormat="1" ht="12.75" customHeight="1">
      <c r="A276" s="34"/>
      <c r="B276" s="2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s="22" customFormat="1" ht="12.75" customHeight="1">
      <c r="A277" s="34"/>
      <c r="B277" s="2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s="22" customFormat="1" ht="12.75" customHeight="1">
      <c r="A278" s="34"/>
      <c r="B278" s="2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s="22" customFormat="1" ht="12.75" customHeight="1">
      <c r="A279" s="34"/>
      <c r="B279" s="2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s="22" customFormat="1" ht="12.75" customHeight="1">
      <c r="A280" s="34"/>
      <c r="B280" s="2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s="22" customFormat="1" ht="12.75" customHeight="1">
      <c r="A281" s="34"/>
      <c r="B281" s="2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s="22" customFormat="1" ht="12.75" customHeight="1">
      <c r="A282" s="34"/>
      <c r="B282" s="2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s="22" customFormat="1" ht="12.75" customHeight="1">
      <c r="A283" s="34"/>
      <c r="B283" s="2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s="22" customFormat="1" ht="12.75" customHeight="1">
      <c r="A284" s="34"/>
      <c r="B284" s="2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s="22" customFormat="1" ht="12.75" customHeight="1">
      <c r="A285" s="34"/>
      <c r="B285" s="2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s="22" customFormat="1" ht="12.75" customHeight="1">
      <c r="A286" s="34"/>
      <c r="B286" s="2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s="22" customFormat="1" ht="12.75" customHeight="1">
      <c r="A287" s="34"/>
      <c r="B287" s="2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s="22" customFormat="1" ht="12.75" customHeight="1">
      <c r="A288" s="34"/>
      <c r="B288" s="2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s="22" customFormat="1" ht="12.75" customHeight="1">
      <c r="A289" s="34"/>
      <c r="B289" s="2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s="22" customFormat="1" ht="12.75" customHeight="1">
      <c r="A290" s="34"/>
      <c r="B290" s="2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s="22" customFormat="1" ht="12.75" customHeight="1">
      <c r="A291" s="34"/>
      <c r="B291" s="2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s="22" customFormat="1" ht="12.75" customHeight="1">
      <c r="A292" s="34"/>
      <c r="B292" s="2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s="22" customFormat="1" ht="12.75" customHeight="1">
      <c r="A293" s="34"/>
      <c r="B293" s="2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s="22" customFormat="1" ht="12.75" customHeight="1">
      <c r="A294" s="34"/>
      <c r="B294" s="2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s="22" customFormat="1" ht="12.75" customHeight="1">
      <c r="A295" s="34"/>
      <c r="B295" s="2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s="22" customFormat="1" ht="12.75" customHeight="1">
      <c r="A296" s="34"/>
      <c r="B296" s="2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s="22" customFormat="1" ht="12.75" customHeight="1">
      <c r="A297" s="34"/>
      <c r="B297" s="2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s="22" customFormat="1" ht="12.75" customHeight="1">
      <c r="A298" s="34"/>
      <c r="B298" s="2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s="22" customFormat="1" ht="12.75" customHeight="1">
      <c r="A299" s="34"/>
      <c r="B299" s="2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s="22" customFormat="1" ht="12.75" customHeight="1">
      <c r="A300" s="34"/>
      <c r="B300" s="2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s="22" customFormat="1" ht="12.75" customHeight="1">
      <c r="A301" s="34"/>
      <c r="B301" s="2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s="22" customFormat="1" ht="12.75" customHeight="1">
      <c r="A302" s="34"/>
      <c r="B302" s="2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s="22" customFormat="1" ht="12.75" customHeight="1">
      <c r="A303" s="34"/>
      <c r="B303" s="2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s="22" customFormat="1" ht="12.75" customHeight="1">
      <c r="A304" s="34"/>
      <c r="B304" s="2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s="22" customFormat="1" ht="12.75" customHeight="1">
      <c r="A305" s="34"/>
      <c r="B305" s="2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s="22" customFormat="1" ht="12.75" customHeight="1">
      <c r="A306" s="34"/>
      <c r="B306" s="2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s="22" customFormat="1" ht="12.75" customHeight="1">
      <c r="A307" s="34"/>
      <c r="B307" s="2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s="22" customFormat="1" ht="12.75" customHeight="1">
      <c r="A308" s="34"/>
      <c r="B308" s="2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s="22" customFormat="1" ht="12.75" customHeight="1">
      <c r="A309" s="34"/>
      <c r="B309" s="2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s="22" customFormat="1" ht="12.75" customHeight="1">
      <c r="A310" s="34"/>
      <c r="B310" s="2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s="22" customFormat="1" ht="12.75" customHeight="1">
      <c r="A311" s="34"/>
      <c r="B311" s="2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s="22" customFormat="1" ht="12.75" customHeight="1">
      <c r="A312" s="34"/>
      <c r="B312" s="2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s="22" customFormat="1" ht="12.75" customHeight="1">
      <c r="A313" s="34"/>
      <c r="B313" s="2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s="22" customFormat="1" ht="12.75" customHeight="1">
      <c r="A314" s="34"/>
      <c r="B314" s="2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s="22" customFormat="1" ht="12.75" customHeight="1">
      <c r="A315" s="34"/>
      <c r="B315" s="2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s="22" customFormat="1" ht="12.75" customHeight="1">
      <c r="A316" s="34"/>
      <c r="B316" s="2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s="22" customFormat="1" ht="12.75" customHeight="1">
      <c r="A317" s="34"/>
      <c r="B317" s="2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s="22" customFormat="1" ht="12.75" customHeight="1">
      <c r="A318" s="34"/>
      <c r="B318" s="2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s="22" customFormat="1" ht="12.75" customHeight="1">
      <c r="A319" s="34"/>
      <c r="B319" s="2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s="22" customFormat="1" ht="12.75" customHeight="1">
      <c r="A320" s="34"/>
      <c r="B320" s="2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s="22" customFormat="1" ht="12.75" customHeight="1">
      <c r="A321" s="34"/>
      <c r="B321" s="2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s="22" customFormat="1" ht="12.75" customHeight="1">
      <c r="A322" s="34"/>
      <c r="B322" s="2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s="22" customFormat="1" ht="12.75" customHeight="1">
      <c r="A323" s="34"/>
      <c r="B323" s="2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s="22" customFormat="1" ht="12.75" customHeight="1">
      <c r="A324" s="34"/>
      <c r="B324" s="2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s="22" customFormat="1" ht="12.75" customHeight="1">
      <c r="A325" s="34"/>
      <c r="B325" s="2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s="22" customFormat="1" ht="12.75" customHeight="1">
      <c r="A326" s="34"/>
      <c r="B326" s="2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s="22" customFormat="1" ht="12.75" customHeight="1">
      <c r="A327" s="34"/>
      <c r="B327" s="2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s="22" customFormat="1" ht="12.75" customHeight="1">
      <c r="A328" s="34"/>
      <c r="B328" s="2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s="22" customFormat="1" ht="12.75" customHeight="1">
      <c r="A329" s="34"/>
      <c r="B329" s="2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s="22" customFormat="1" ht="12.75" customHeight="1">
      <c r="A330" s="34"/>
      <c r="B330" s="2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s="22" customFormat="1" ht="12.75" customHeight="1">
      <c r="A331" s="34"/>
      <c r="B331" s="2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s="22" customFormat="1" ht="12.75" customHeight="1">
      <c r="A332" s="34"/>
      <c r="B332" s="2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s="22" customFormat="1" ht="12.75" customHeight="1">
      <c r="A333" s="34"/>
      <c r="B333" s="2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s="22" customFormat="1" ht="12.75" customHeight="1">
      <c r="A334" s="34"/>
      <c r="B334" s="2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s="22" customFormat="1" ht="12.75" customHeight="1">
      <c r="A335" s="34"/>
      <c r="B335" s="2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s="22" customFormat="1" ht="12.75" customHeight="1">
      <c r="A336" s="34"/>
      <c r="B336" s="2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s="22" customFormat="1" ht="12.75" customHeight="1">
      <c r="A337" s="34"/>
      <c r="B337" s="2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s="22" customFormat="1" ht="12.75" customHeight="1">
      <c r="A338" s="34"/>
      <c r="B338" s="2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s="22" customFormat="1" ht="12.75" customHeight="1">
      <c r="A339" s="34"/>
      <c r="B339" s="2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s="22" customFormat="1" ht="12.75" customHeight="1">
      <c r="A340" s="34"/>
      <c r="B340" s="2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s="22" customFormat="1" ht="12.75" customHeight="1">
      <c r="A341" s="34"/>
      <c r="B341" s="2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s="22" customFormat="1" ht="12.75" customHeight="1">
      <c r="A342" s="34"/>
      <c r="B342" s="2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s="22" customFormat="1" ht="12.75" customHeight="1">
      <c r="A343" s="34"/>
      <c r="B343" s="2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s="22" customFormat="1" ht="12.75" customHeight="1">
      <c r="A344" s="34"/>
      <c r="B344" s="2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s="22" customFormat="1" ht="12.75" customHeight="1">
      <c r="A345" s="34"/>
      <c r="B345" s="2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s="22" customFormat="1" ht="12.75" customHeight="1">
      <c r="A346" s="34"/>
      <c r="B346" s="2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s="22" customFormat="1" ht="12.75" customHeight="1">
      <c r="A347" s="34"/>
      <c r="B347" s="2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s="22" customFormat="1" ht="12.75" customHeight="1">
      <c r="A348" s="34"/>
      <c r="B348" s="2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s="22" customFormat="1" ht="12.75" customHeight="1">
      <c r="A349" s="34"/>
      <c r="B349" s="2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s="22" customFormat="1" ht="12.75" customHeight="1">
      <c r="A350" s="34"/>
      <c r="B350" s="2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s="22" customFormat="1" ht="12.75" customHeight="1">
      <c r="A351" s="34"/>
      <c r="B351" s="2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s="22" customFormat="1" ht="12.75" customHeight="1">
      <c r="A352" s="34"/>
      <c r="B352" s="2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s="22" customFormat="1" ht="12.75" customHeight="1">
      <c r="A353" s="34"/>
      <c r="B353" s="2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s="22" customFormat="1" ht="12.75" customHeight="1">
      <c r="A354" s="34"/>
      <c r="B354" s="2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s="22" customFormat="1" ht="12.75" customHeight="1">
      <c r="A355" s="34"/>
      <c r="B355" s="2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s="22" customFormat="1" ht="12.75" customHeight="1">
      <c r="A356" s="34"/>
      <c r="B356" s="2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s="22" customFormat="1" ht="12.75" customHeight="1">
      <c r="A357" s="34"/>
      <c r="B357" s="2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s="22" customFormat="1" ht="12.75" customHeight="1">
      <c r="A358" s="34"/>
      <c r="B358" s="2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s="22" customFormat="1" ht="12.75" customHeight="1">
      <c r="A359" s="34"/>
      <c r="B359" s="2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s="22" customFormat="1" ht="12.75" customHeight="1">
      <c r="A360" s="34"/>
      <c r="B360" s="2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s="22" customFormat="1" ht="12.75" customHeight="1">
      <c r="A361" s="34"/>
      <c r="B361" s="2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s="22" customFormat="1" ht="12.75" customHeight="1">
      <c r="A362" s="34"/>
      <c r="B362" s="2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s="22" customFormat="1" ht="12.75" customHeight="1">
      <c r="A363" s="34"/>
      <c r="B363" s="2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s="22" customFormat="1" ht="12.75" customHeight="1">
      <c r="A364" s="34"/>
      <c r="B364" s="2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s="22" customFormat="1" ht="12.75" customHeight="1">
      <c r="A365" s="34"/>
      <c r="B365" s="2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s="22" customFormat="1" ht="12.75" customHeight="1">
      <c r="A366" s="34"/>
      <c r="B366" s="2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s="22" customFormat="1" ht="12.75" customHeight="1">
      <c r="A367" s="34"/>
      <c r="B367" s="2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s="22" customFormat="1" ht="12.75" customHeight="1">
      <c r="A368" s="34"/>
      <c r="B368" s="2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s="22" customFormat="1" ht="12.75" customHeight="1">
      <c r="A369" s="34"/>
      <c r="B369" s="2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s="22" customFormat="1" ht="12.75" customHeight="1">
      <c r="A370" s="34"/>
      <c r="B370" s="2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s="22" customFormat="1" ht="12.75" customHeight="1">
      <c r="A371" s="34"/>
      <c r="B371" s="2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s="22" customFormat="1" ht="12.75" customHeight="1">
      <c r="A372" s="34"/>
      <c r="B372" s="2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s="22" customFormat="1" ht="12.75" customHeight="1">
      <c r="A373" s="34"/>
      <c r="B373" s="2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s="22" customFormat="1" ht="12.75" customHeight="1">
      <c r="A374" s="34"/>
      <c r="B374" s="2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s="22" customFormat="1" ht="12.75" customHeight="1">
      <c r="A375" s="34"/>
      <c r="B375" s="2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s="22" customFormat="1" ht="12.75" customHeight="1">
      <c r="A376" s="34"/>
      <c r="B376" s="2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s="22" customFormat="1" ht="12.75" customHeight="1">
      <c r="A377" s="34"/>
      <c r="B377" s="2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s="22" customFormat="1" ht="12.75" customHeight="1">
      <c r="A378" s="34"/>
      <c r="B378" s="2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s="22" customFormat="1" ht="12.75" customHeight="1">
      <c r="A379" s="34"/>
      <c r="B379" s="2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s="22" customFormat="1" ht="12.75" customHeight="1">
      <c r="A380" s="34"/>
      <c r="B380" s="2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s="22" customFormat="1" ht="12.75" customHeight="1">
      <c r="A381" s="34"/>
      <c r="B381" s="2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s="22" customFormat="1" ht="12.75" customHeight="1">
      <c r="A382" s="34"/>
      <c r="B382" s="2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s="22" customFormat="1" ht="12.75" customHeight="1">
      <c r="A383" s="34"/>
      <c r="B383" s="2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s="22" customFormat="1" ht="12.75" customHeight="1">
      <c r="A384" s="34"/>
      <c r="B384" s="2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s="22" customFormat="1" ht="12.75" customHeight="1">
      <c r="A385" s="34"/>
      <c r="B385" s="2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s="22" customFormat="1" ht="12.75" customHeight="1">
      <c r="A386" s="34"/>
      <c r="B386" s="2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s="22" customFormat="1" ht="12.75" customHeight="1">
      <c r="A387" s="34"/>
      <c r="B387" s="2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s="22" customFormat="1" ht="12.75" customHeight="1">
      <c r="A388" s="34"/>
      <c r="B388" s="2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s="22" customFormat="1" ht="12.75" customHeight="1">
      <c r="A389" s="34"/>
      <c r="B389" s="2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s="22" customFormat="1" ht="12.75" customHeight="1">
      <c r="A390" s="34"/>
      <c r="B390" s="2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s="22" customFormat="1" ht="12.75" customHeight="1">
      <c r="A391" s="34"/>
      <c r="B391" s="2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s="22" customFormat="1" ht="12.75" customHeight="1">
      <c r="A392" s="34"/>
      <c r="B392" s="2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s="22" customFormat="1" ht="12.75" customHeight="1">
      <c r="A393" s="34"/>
      <c r="B393" s="2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s="22" customFormat="1" ht="12.75" customHeight="1">
      <c r="A394" s="34"/>
      <c r="B394" s="2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s="22" customFormat="1" ht="12.75" customHeight="1">
      <c r="A395" s="34"/>
      <c r="B395" s="2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s="22" customFormat="1" ht="12.75" customHeight="1">
      <c r="A396" s="34"/>
      <c r="B396" s="2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s="22" customFormat="1" ht="12.75" customHeight="1">
      <c r="A397" s="34"/>
      <c r="B397" s="2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s="22" customFormat="1" ht="12.75" customHeight="1">
      <c r="A398" s="34"/>
      <c r="B398" s="2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s="22" customFormat="1" ht="12.75" customHeight="1">
      <c r="A399" s="34"/>
      <c r="B399" s="2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s="22" customFormat="1" ht="12.75" customHeight="1">
      <c r="A400" s="34"/>
      <c r="B400" s="2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s="22" customFormat="1" ht="12.75" customHeight="1">
      <c r="A401" s="34"/>
      <c r="B401" s="2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s="22" customFormat="1" ht="12.75" customHeight="1">
      <c r="A402" s="34"/>
      <c r="B402" s="2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s="22" customFormat="1" ht="12.75" customHeight="1">
      <c r="A403" s="34"/>
      <c r="B403" s="2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s="22" customFormat="1" ht="12.75" customHeight="1">
      <c r="A404" s="34"/>
      <c r="B404" s="2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s="22" customFormat="1" ht="12.75" customHeight="1">
      <c r="A405" s="34"/>
      <c r="B405" s="2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s="22" customFormat="1" ht="12.75" customHeight="1">
      <c r="A406" s="34"/>
      <c r="B406" s="2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s="22" customFormat="1" ht="12.75" customHeight="1">
      <c r="A407" s="34"/>
      <c r="B407" s="2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s="22" customFormat="1" ht="12.75" customHeight="1">
      <c r="A408" s="34"/>
      <c r="B408" s="2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s="22" customFormat="1" ht="12.75" customHeight="1">
      <c r="A409" s="34"/>
      <c r="B409" s="2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s="22" customFormat="1" ht="12.75" customHeight="1">
      <c r="A410" s="34"/>
      <c r="B410" s="2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s="22" customFormat="1" ht="12.75" customHeight="1">
      <c r="A411" s="34"/>
      <c r="B411" s="2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s="22" customFormat="1" ht="12.75" customHeight="1">
      <c r="A412" s="34"/>
      <c r="B412" s="2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s="22" customFormat="1" ht="12.75" customHeight="1">
      <c r="A413" s="34"/>
      <c r="B413" s="2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s="22" customFormat="1" ht="12.75" customHeight="1">
      <c r="A414" s="34"/>
      <c r="B414" s="2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s="22" customFormat="1" ht="12.75" customHeight="1">
      <c r="A415" s="34"/>
      <c r="B415" s="2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s="22" customFormat="1" ht="12.75" customHeight="1">
      <c r="A416" s="34"/>
      <c r="B416" s="2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s="22" customFormat="1" ht="12.75" customHeight="1">
      <c r="A417" s="34"/>
      <c r="B417" s="2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s="22" customFormat="1" ht="12.75" customHeight="1">
      <c r="A418" s="34"/>
      <c r="B418" s="2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s="22" customFormat="1" ht="12.75" customHeight="1">
      <c r="A419" s="34"/>
      <c r="B419" s="2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s="22" customFormat="1" ht="12.75" customHeight="1">
      <c r="A420" s="34"/>
      <c r="B420" s="2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s="22" customFormat="1" ht="12.75" customHeight="1">
      <c r="A421" s="34"/>
      <c r="B421" s="2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s="22" customFormat="1" ht="12.75" customHeight="1">
      <c r="A422" s="34"/>
      <c r="B422" s="2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s="22" customFormat="1" ht="12.75" customHeight="1">
      <c r="A423" s="34"/>
      <c r="B423" s="2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s="22" customFormat="1" ht="12.75" customHeight="1">
      <c r="A424" s="34"/>
      <c r="B424" s="2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s="22" customFormat="1" ht="12.75" customHeight="1">
      <c r="A425" s="34"/>
      <c r="B425" s="2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s="22" customFormat="1" ht="12.75" customHeight="1">
      <c r="A426" s="34"/>
      <c r="B426" s="2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s="22" customFormat="1" ht="12.75" customHeight="1">
      <c r="A427" s="34"/>
      <c r="B427" s="2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s="22" customFormat="1" ht="12.75" customHeight="1">
      <c r="A428" s="34"/>
      <c r="B428" s="2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s="22" customFormat="1" ht="12.75" customHeight="1">
      <c r="A429" s="34"/>
      <c r="B429" s="2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s="22" customFormat="1" ht="12.75" customHeight="1">
      <c r="A430" s="34"/>
      <c r="B430" s="2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s="22" customFormat="1" ht="12.75" customHeight="1">
      <c r="A431" s="34"/>
      <c r="B431" s="2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s="22" customFormat="1" ht="12.75" customHeight="1">
      <c r="A432" s="34"/>
      <c r="B432" s="2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s="22" customFormat="1" ht="12.75" customHeight="1">
      <c r="A433" s="34"/>
      <c r="B433" s="2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s="22" customFormat="1" ht="12.75" customHeight="1">
      <c r="A434" s="34"/>
      <c r="B434" s="2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s="22" customFormat="1" ht="12.75" customHeight="1">
      <c r="A435" s="34"/>
      <c r="B435" s="2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s="22" customFormat="1" ht="12.75" customHeight="1">
      <c r="A436" s="34"/>
      <c r="B436" s="2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s="22" customFormat="1" ht="12.75" customHeight="1">
      <c r="A437" s="34"/>
      <c r="B437" s="2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s="22" customFormat="1" ht="12.75" customHeight="1">
      <c r="A438" s="34"/>
      <c r="B438" s="2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s="22" customFormat="1" ht="12.75" customHeight="1">
      <c r="A439" s="34"/>
      <c r="B439" s="2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s="22" customFormat="1" ht="12.75" customHeight="1">
      <c r="A440" s="34"/>
      <c r="B440" s="2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s="22" customFormat="1" ht="12.75" customHeight="1">
      <c r="A441" s="34"/>
      <c r="B441" s="2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s="22" customFormat="1" ht="12.75" customHeight="1">
      <c r="A442" s="34"/>
      <c r="B442" s="2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s="22" customFormat="1" ht="12.75" customHeight="1">
      <c r="A443" s="34"/>
      <c r="B443" s="2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s="22" customFormat="1" ht="12.75" customHeight="1">
      <c r="A444" s="34"/>
      <c r="B444" s="2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s="22" customFormat="1" ht="12.75" customHeight="1">
      <c r="A445" s="34"/>
      <c r="B445" s="2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s="22" customFormat="1" ht="12.75" customHeight="1">
      <c r="A446" s="34"/>
      <c r="B446" s="2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s="22" customFormat="1" ht="12.75" customHeight="1">
      <c r="A447" s="34"/>
      <c r="B447" s="2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s="22" customFormat="1" ht="12.75" customHeight="1">
      <c r="A448" s="34"/>
      <c r="B448" s="2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s="22" customFormat="1" ht="12.75" customHeight="1">
      <c r="A449" s="34"/>
      <c r="B449" s="2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s="22" customFormat="1" ht="12.75" customHeight="1">
      <c r="A450" s="34"/>
      <c r="B450" s="2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s="22" customFormat="1" ht="12.75" customHeight="1">
      <c r="A451" s="34"/>
      <c r="B451" s="2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s="22" customFormat="1" ht="12.75" customHeight="1">
      <c r="A452" s="34"/>
      <c r="B452" s="2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s="22" customFormat="1" ht="12.75" customHeight="1">
      <c r="A453" s="34"/>
      <c r="B453" s="2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s="22" customFormat="1" ht="12.75" customHeight="1">
      <c r="A454" s="34"/>
      <c r="B454" s="2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s="22" customFormat="1" ht="12.75" customHeight="1">
      <c r="A455" s="34"/>
      <c r="B455" s="2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s="22" customFormat="1" ht="12.75" customHeight="1">
      <c r="A456" s="34"/>
      <c r="B456" s="2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s="22" customFormat="1" ht="12.75" customHeight="1">
      <c r="A457" s="34"/>
      <c r="B457" s="2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s="22" customFormat="1" ht="12.75" customHeight="1">
      <c r="A458" s="34"/>
      <c r="B458" s="2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s="22" customFormat="1" ht="12.75" customHeight="1">
      <c r="A459" s="34"/>
      <c r="B459" s="2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s="22" customFormat="1" ht="12.75" customHeight="1">
      <c r="A460" s="34"/>
      <c r="B460" s="2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s="22" customFormat="1" ht="12.75" customHeight="1">
      <c r="A461" s="34"/>
      <c r="B461" s="2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s="22" customFormat="1" ht="12.75" customHeight="1">
      <c r="A462" s="34"/>
      <c r="B462" s="2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s="22" customFormat="1" ht="12.75" customHeight="1">
      <c r="A463" s="34"/>
      <c r="B463" s="2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s="22" customFormat="1" ht="12.75" customHeight="1">
      <c r="A464" s="34"/>
      <c r="B464" s="2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s="22" customFormat="1" ht="12.75" customHeight="1">
      <c r="A465" s="34"/>
      <c r="B465" s="2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s="22" customFormat="1" ht="12.75" customHeight="1">
      <c r="A466" s="34"/>
      <c r="B466" s="2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s="22" customFormat="1" ht="12.75" customHeight="1">
      <c r="A467" s="34"/>
      <c r="B467" s="2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s="22" customFormat="1" ht="12.75" customHeight="1">
      <c r="A468" s="34"/>
      <c r="B468" s="2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s="22" customFormat="1" ht="12.75" customHeight="1">
      <c r="A469" s="34"/>
      <c r="B469" s="2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s="22" customFormat="1" ht="12.75" customHeight="1">
      <c r="A470" s="34"/>
      <c r="B470" s="2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s="22" customFormat="1" ht="12.75" customHeight="1">
      <c r="A471" s="34"/>
      <c r="B471" s="2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s="22" customFormat="1" ht="12.75" customHeight="1">
      <c r="A472" s="34"/>
      <c r="B472" s="2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s="22" customFormat="1" ht="12.75" customHeight="1">
      <c r="A473" s="34"/>
      <c r="B473" s="2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s="22" customFormat="1" ht="12.75" customHeight="1">
      <c r="A474" s="34"/>
      <c r="B474" s="2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s="22" customFormat="1" ht="12.75" customHeight="1">
      <c r="A475" s="34"/>
      <c r="B475" s="2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s="22" customFormat="1" ht="12.75" customHeight="1">
      <c r="A476" s="34"/>
      <c r="B476" s="2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s="22" customFormat="1" ht="12.75" customHeight="1">
      <c r="A477" s="34"/>
      <c r="B477" s="2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s="22" customFormat="1" ht="12.75" customHeight="1">
      <c r="A478" s="34"/>
      <c r="B478" s="2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s="22" customFormat="1" ht="12.75" customHeight="1">
      <c r="A479" s="34"/>
      <c r="B479" s="2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s="22" customFormat="1" ht="12.75" customHeight="1">
      <c r="A480" s="34"/>
      <c r="B480" s="2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s="22" customFormat="1" ht="12.75" customHeight="1">
      <c r="A481" s="34"/>
      <c r="B481" s="2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s="22" customFormat="1" ht="12.75" customHeight="1">
      <c r="A482" s="34"/>
      <c r="B482" s="2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s="22" customFormat="1" ht="12.75" customHeight="1">
      <c r="A483" s="34"/>
      <c r="B483" s="2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s="22" customFormat="1" ht="12.75" customHeight="1">
      <c r="A484" s="34"/>
      <c r="B484" s="2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s="22" customFormat="1" ht="12.75" customHeight="1">
      <c r="A485" s="34"/>
      <c r="B485" s="2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s="22" customFormat="1" ht="12.75" customHeight="1">
      <c r="A486" s="34"/>
      <c r="B486" s="2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s="22" customFormat="1" ht="12.75" customHeight="1">
      <c r="A487" s="34"/>
      <c r="B487" s="2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s="22" customFormat="1" ht="12.75" customHeight="1">
      <c r="A488" s="34"/>
      <c r="B488" s="2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s="22" customFormat="1" ht="12.75" customHeight="1">
      <c r="A489" s="34"/>
      <c r="B489" s="2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s="22" customFormat="1" ht="12.75" customHeight="1">
      <c r="A490" s="34"/>
      <c r="B490" s="2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s="22" customFormat="1" ht="12.75" customHeight="1">
      <c r="A491" s="34"/>
      <c r="B491" s="2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s="22" customFormat="1" ht="12.75" customHeight="1">
      <c r="A492" s="34"/>
      <c r="B492" s="2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s="22" customFormat="1" ht="12.75" customHeight="1">
      <c r="A493" s="34"/>
      <c r="B493" s="2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s="22" customFormat="1" ht="12.75" customHeight="1">
      <c r="A494" s="34"/>
      <c r="B494" s="2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s="22" customFormat="1" ht="12.75" customHeight="1">
      <c r="A495" s="34"/>
      <c r="B495" s="2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s="22" customFormat="1" ht="12.75" customHeight="1">
      <c r="A496" s="34"/>
      <c r="B496" s="2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s="22" customFormat="1" ht="12.75" customHeight="1">
      <c r="A497" s="34"/>
      <c r="B497" s="2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s="22" customFormat="1" ht="12.75" customHeight="1">
      <c r="A498" s="34"/>
      <c r="B498" s="2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s="22" customFormat="1" ht="12.75" customHeight="1">
      <c r="A499" s="34"/>
      <c r="B499" s="2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s="22" customFormat="1" ht="12.75" customHeight="1">
      <c r="A500" s="34"/>
      <c r="B500" s="2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s="22" customFormat="1" ht="12.75" customHeight="1">
      <c r="A501" s="34"/>
      <c r="B501" s="2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s="22" customFormat="1" ht="12.75" customHeight="1">
      <c r="A502" s="34"/>
      <c r="B502" s="2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s="22" customFormat="1" ht="12.75" customHeight="1">
      <c r="A503" s="34"/>
      <c r="B503" s="2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s="22" customFormat="1" ht="12.75" customHeight="1">
      <c r="A504" s="34"/>
      <c r="B504" s="2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s="22" customFormat="1" ht="12.75" customHeight="1">
      <c r="A505" s="34"/>
      <c r="B505" s="2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s="22" customFormat="1" ht="12.75" customHeight="1">
      <c r="A506" s="34"/>
      <c r="B506" s="2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s="22" customFormat="1" ht="12.75" customHeight="1">
      <c r="A507" s="34"/>
      <c r="B507" s="2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s="22" customFormat="1" ht="12.75" customHeight="1">
      <c r="A508" s="34"/>
      <c r="B508" s="2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s="22" customFormat="1" ht="12.75" customHeight="1">
      <c r="A509" s="34"/>
      <c r="B509" s="2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s="22" customFormat="1" ht="12.75" customHeight="1">
      <c r="A510" s="34"/>
      <c r="B510" s="2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s="22" customFormat="1" ht="12.75" customHeight="1">
      <c r="A511" s="34"/>
      <c r="B511" s="2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s="22" customFormat="1" ht="12.75" customHeight="1">
      <c r="A512" s="34"/>
      <c r="B512" s="2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s="22" customFormat="1" ht="12.75" customHeight="1">
      <c r="A513" s="34"/>
      <c r="B513" s="2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s="22" customFormat="1" ht="12.75" customHeight="1">
      <c r="A514" s="34"/>
      <c r="B514" s="2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s="22" customFormat="1" ht="12.75" customHeight="1">
      <c r="A515" s="34"/>
      <c r="B515" s="2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s="22" customFormat="1" ht="12.75" customHeight="1">
      <c r="A516" s="34"/>
      <c r="B516" s="2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s="22" customFormat="1" ht="12.75" customHeight="1">
      <c r="A517" s="34"/>
      <c r="B517" s="2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s="22" customFormat="1" ht="12.75" customHeight="1">
      <c r="A518" s="34"/>
      <c r="B518" s="2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s="22" customFormat="1" ht="12.75" customHeight="1">
      <c r="A519" s="34"/>
      <c r="B519" s="2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s="22" customFormat="1" ht="12.75" customHeight="1">
      <c r="A520" s="34"/>
      <c r="B520" s="2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s="22" customFormat="1" ht="12.75" customHeight="1">
      <c r="A521" s="34"/>
      <c r="B521" s="2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s="22" customFormat="1" ht="12.75" customHeight="1">
      <c r="A522" s="34"/>
      <c r="B522" s="2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s="22" customFormat="1" ht="12.75" customHeight="1">
      <c r="A523" s="34"/>
      <c r="B523" s="2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s="22" customFormat="1" ht="12.75" customHeight="1">
      <c r="A524" s="34"/>
      <c r="B524" s="2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s="22" customFormat="1" ht="12.75" customHeight="1">
      <c r="A525" s="34"/>
      <c r="B525" s="2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s="22" customFormat="1" ht="12.75" customHeight="1">
      <c r="A526" s="34"/>
      <c r="B526" s="2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s="22" customFormat="1" ht="12.75" customHeight="1">
      <c r="A527" s="34"/>
      <c r="B527" s="2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s="22" customFormat="1" ht="12.75" customHeight="1">
      <c r="A528" s="34"/>
      <c r="B528" s="2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s="22" customFormat="1" ht="12.75" customHeight="1">
      <c r="A529" s="34"/>
      <c r="B529" s="2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s="22" customFormat="1" ht="12.75" customHeight="1">
      <c r="A530" s="34"/>
      <c r="B530" s="2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s="22" customFormat="1" ht="12.75" customHeight="1">
      <c r="A531" s="34"/>
      <c r="B531" s="2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s="22" customFormat="1" ht="12.75" customHeight="1">
      <c r="A532" s="34"/>
      <c r="B532" s="2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s="22" customFormat="1" ht="12.75" customHeight="1">
      <c r="A533" s="34"/>
      <c r="B533" s="2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s="22" customFormat="1" ht="12.75" customHeight="1">
      <c r="A534" s="34"/>
      <c r="B534" s="2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s="22" customFormat="1" ht="12.75" customHeight="1">
      <c r="A535" s="34"/>
      <c r="B535" s="2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s="22" customFormat="1" ht="12.75" customHeight="1">
      <c r="A536" s="34"/>
      <c r="B536" s="2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s="22" customFormat="1" ht="12.75" customHeight="1">
      <c r="A537" s="34"/>
      <c r="B537" s="2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s="22" customFormat="1" ht="12.75" customHeight="1">
      <c r="A538" s="34"/>
      <c r="B538" s="2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s="22" customFormat="1" ht="12.75" customHeight="1">
      <c r="A539" s="34"/>
      <c r="B539" s="2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s="22" customFormat="1" ht="12.75" customHeight="1">
      <c r="A540" s="34"/>
      <c r="B540" s="2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s="22" customFormat="1" ht="12.75" customHeight="1">
      <c r="A541" s="34"/>
      <c r="B541" s="2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s="22" customFormat="1" ht="12.75" customHeight="1">
      <c r="A542" s="34"/>
      <c r="B542" s="2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s="22" customFormat="1" ht="12.75" customHeight="1">
      <c r="A543" s="34"/>
      <c r="B543" s="2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s="22" customFormat="1" ht="12.75" customHeight="1">
      <c r="A544" s="34"/>
      <c r="B544" s="2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s="22" customFormat="1" ht="12.75" customHeight="1">
      <c r="A545" s="34"/>
      <c r="B545" s="2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s="22" customFormat="1" ht="12.75" customHeight="1">
      <c r="A546" s="34"/>
      <c r="B546" s="2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s="22" customFormat="1" ht="12.75" customHeight="1">
      <c r="A547" s="34"/>
      <c r="B547" s="2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s="22" customFormat="1" ht="12.75" customHeight="1">
      <c r="A548" s="34"/>
      <c r="B548" s="2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s="22" customFormat="1" ht="12.75" customHeight="1">
      <c r="A549" s="34"/>
      <c r="B549" s="2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s="22" customFormat="1" ht="12.75" customHeight="1">
      <c r="A550" s="34"/>
      <c r="B550" s="2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s="22" customFormat="1" ht="12.75" customHeight="1">
      <c r="A551" s="34"/>
      <c r="B551" s="2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s="22" customFormat="1" ht="12.75" customHeight="1">
      <c r="A552" s="34"/>
      <c r="B552" s="2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s="22" customFormat="1" ht="12.75" customHeight="1">
      <c r="A553" s="34"/>
      <c r="B553" s="2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s="22" customFormat="1" ht="12.75" customHeight="1">
      <c r="A554" s="34"/>
      <c r="B554" s="2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s="22" customFormat="1" ht="12.75" customHeight="1">
      <c r="A555" s="34"/>
      <c r="B555" s="2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s="22" customFormat="1" ht="12.75" customHeight="1">
      <c r="A556" s="34"/>
      <c r="B556" s="2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s="22" customFormat="1" ht="12.75" customHeight="1">
      <c r="A557" s="34"/>
      <c r="B557" s="2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s="22" customFormat="1" ht="12.75" customHeight="1">
      <c r="A558" s="34"/>
      <c r="B558" s="2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s="22" customFormat="1" ht="12.75" customHeight="1">
      <c r="A559" s="34"/>
      <c r="B559" s="2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s="22" customFormat="1" ht="12.75" customHeight="1">
      <c r="A560" s="34"/>
      <c r="B560" s="2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s="22" customFormat="1" ht="12.75" customHeight="1">
      <c r="A561" s="34"/>
      <c r="B561" s="2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s="22" customFormat="1" ht="12.75" customHeight="1">
      <c r="A562" s="34"/>
      <c r="B562" s="2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s="22" customFormat="1" ht="12.75" customHeight="1">
      <c r="A563" s="34"/>
      <c r="B563" s="2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s="22" customFormat="1" ht="12.75" customHeight="1">
      <c r="A564" s="34"/>
      <c r="B564" s="2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s="22" customFormat="1" ht="12.75" customHeight="1">
      <c r="A565" s="34"/>
      <c r="B565" s="2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s="22" customFormat="1" ht="12.75" customHeight="1">
      <c r="A566" s="34"/>
      <c r="B566" s="2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s="22" customFormat="1" ht="12.75" customHeight="1">
      <c r="A567" s="34"/>
      <c r="B567" s="2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s="22" customFormat="1" ht="12.75" customHeight="1">
      <c r="A568" s="34"/>
      <c r="B568" s="2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s="22" customFormat="1" ht="12.75" customHeight="1">
      <c r="A569" s="34"/>
      <c r="B569" s="2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s="22" customFormat="1" ht="12.75" customHeight="1">
      <c r="A570" s="34"/>
      <c r="B570" s="2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s="22" customFormat="1" ht="12.75" customHeight="1">
      <c r="A571" s="34"/>
      <c r="B571" s="2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s="22" customFormat="1" ht="12.75" customHeight="1">
      <c r="A572" s="34"/>
      <c r="B572" s="2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s="22" customFormat="1" ht="12.75" customHeight="1">
      <c r="A573" s="34"/>
      <c r="B573" s="2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s="22" customFormat="1" ht="12.75" customHeight="1">
      <c r="A574" s="34"/>
      <c r="B574" s="2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s="22" customFormat="1" ht="12.75" customHeight="1">
      <c r="A575" s="34"/>
      <c r="B575" s="2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s="22" customFormat="1" ht="12.75" customHeight="1">
      <c r="A576" s="34"/>
      <c r="B576" s="2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s="22" customFormat="1" ht="12.75" customHeight="1">
      <c r="A577" s="34"/>
      <c r="B577" s="2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s="22" customFormat="1" ht="12.75" customHeight="1">
      <c r="A578" s="34"/>
      <c r="B578" s="2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s="22" customFormat="1" ht="12.75" customHeight="1">
      <c r="A579" s="34"/>
      <c r="B579" s="2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s="22" customFormat="1" ht="12.75" customHeight="1">
      <c r="A580" s="34"/>
      <c r="B580" s="2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s="22" customFormat="1" ht="12.75" customHeight="1">
      <c r="A581" s="34"/>
      <c r="B581" s="2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s="22" customFormat="1" ht="12.75" customHeight="1">
      <c r="A582" s="34"/>
      <c r="B582" s="2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s="22" customFormat="1" ht="12.75" customHeight="1">
      <c r="A583" s="34"/>
      <c r="B583" s="2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s="22" customFormat="1" ht="12.75" customHeight="1">
      <c r="A584" s="34"/>
      <c r="B584" s="2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s="22" customFormat="1" ht="12.75" customHeight="1">
      <c r="A585" s="34"/>
      <c r="B585" s="2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s="22" customFormat="1" ht="12.75" customHeight="1">
      <c r="A586" s="34"/>
      <c r="B586" s="2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s="22" customFormat="1" ht="12.75" customHeight="1">
      <c r="A587" s="34"/>
      <c r="B587" s="2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s="22" customFormat="1" ht="12.75" customHeight="1">
      <c r="A588" s="34"/>
      <c r="B588" s="2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s="22" customFormat="1" ht="12.75" customHeight="1">
      <c r="A589" s="34"/>
      <c r="B589" s="2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s="22" customFormat="1" ht="12.75" customHeight="1">
      <c r="A590" s="34"/>
      <c r="B590" s="2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s="22" customFormat="1" ht="12.75" customHeight="1">
      <c r="A591" s="34"/>
      <c r="B591" s="2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s="22" customFormat="1" ht="12.75" customHeight="1">
      <c r="A592" s="34"/>
      <c r="B592" s="2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s="22" customFormat="1" ht="12.75" customHeight="1">
      <c r="A593" s="34"/>
      <c r="B593" s="2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s="22" customFormat="1" ht="12.75" customHeight="1">
      <c r="A594" s="34"/>
      <c r="B594" s="2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s="22" customFormat="1" ht="12.75" customHeight="1">
      <c r="A595" s="34"/>
      <c r="B595" s="2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s="22" customFormat="1" ht="12.75" customHeight="1">
      <c r="A596" s="34"/>
      <c r="B596" s="2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s="22" customFormat="1" ht="12.75" customHeight="1">
      <c r="A597" s="34"/>
      <c r="B597" s="2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s="22" customFormat="1" ht="12.75" customHeight="1">
      <c r="A598" s="34"/>
      <c r="B598" s="2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s="22" customFormat="1" ht="12.75" customHeight="1">
      <c r="A599" s="34"/>
      <c r="B599" s="2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s="22" customFormat="1" ht="12.75" customHeight="1">
      <c r="A600" s="34"/>
      <c r="B600" s="2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s="22" customFormat="1" ht="12.75" customHeight="1">
      <c r="A601" s="34"/>
      <c r="B601" s="2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s="22" customFormat="1" ht="12.75" customHeight="1">
      <c r="A602" s="34"/>
      <c r="B602" s="2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s="22" customFormat="1" ht="12.75" customHeight="1">
      <c r="A603" s="34"/>
      <c r="B603" s="2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s="22" customFormat="1" ht="12.75" customHeight="1">
      <c r="A604" s="34"/>
      <c r="B604" s="2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s="22" customFormat="1" ht="12.75" customHeight="1">
      <c r="A605" s="34"/>
      <c r="B605" s="2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s="22" customFormat="1" ht="12.75" customHeight="1">
      <c r="A606" s="34"/>
      <c r="B606" s="2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s="22" customFormat="1" ht="12.75" customHeight="1">
      <c r="A607" s="34"/>
      <c r="B607" s="2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s="22" customFormat="1" ht="12.75" customHeight="1">
      <c r="A608" s="34"/>
      <c r="B608" s="2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s="22" customFormat="1" ht="12.75" customHeight="1">
      <c r="A609" s="34"/>
      <c r="B609" s="2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s="22" customFormat="1" ht="12.75" customHeight="1">
      <c r="A610" s="34"/>
      <c r="B610" s="2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s="22" customFormat="1" ht="12.75" customHeight="1">
      <c r="A611" s="34"/>
      <c r="B611" s="2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s="22" customFormat="1" ht="12.75" customHeight="1">
      <c r="A612" s="34"/>
      <c r="B612" s="2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s="22" customFormat="1" ht="12.75" customHeight="1">
      <c r="A613" s="34"/>
      <c r="B613" s="2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s="22" customFormat="1" ht="12.75" customHeight="1">
      <c r="A614" s="34"/>
      <c r="B614" s="2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s="22" customFormat="1" ht="12.75" customHeight="1">
      <c r="A615" s="34"/>
      <c r="B615" s="2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s="22" customFormat="1" ht="12.75" customHeight="1">
      <c r="A616" s="34"/>
      <c r="B616" s="2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s="22" customFormat="1" ht="12.75" customHeight="1">
      <c r="A617" s="34"/>
      <c r="B617" s="2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s="22" customFormat="1" ht="12.75" customHeight="1">
      <c r="A618" s="34"/>
      <c r="B618" s="2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s="22" customFormat="1" ht="12.75" customHeight="1">
      <c r="A619" s="34"/>
      <c r="B619" s="2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s="22" customFormat="1" ht="12.75" customHeight="1">
      <c r="A620" s="34"/>
      <c r="B620" s="2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s="22" customFormat="1" ht="12.75" customHeight="1">
      <c r="A621" s="34"/>
      <c r="B621" s="2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s="22" customFormat="1" ht="12.75" customHeight="1">
      <c r="A622" s="34"/>
      <c r="B622" s="2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s="22" customFormat="1" ht="12.75" customHeight="1">
      <c r="A623" s="34"/>
      <c r="B623" s="2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s="22" customFormat="1" ht="12.75" customHeight="1">
      <c r="A624" s="34"/>
      <c r="B624" s="2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s="22" customFormat="1" ht="12.75" customHeight="1">
      <c r="A625" s="34"/>
      <c r="B625" s="2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s="22" customFormat="1" ht="12.75" customHeight="1">
      <c r="A626" s="34"/>
      <c r="B626" s="2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s="22" customFormat="1" ht="12.75" customHeight="1">
      <c r="A627" s="34"/>
      <c r="B627" s="2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s="22" customFormat="1" ht="12.75" customHeight="1">
      <c r="A628" s="34"/>
      <c r="B628" s="2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s="22" customFormat="1" ht="12.75" customHeight="1">
      <c r="A629" s="34"/>
      <c r="B629" s="2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s="22" customFormat="1" ht="12.75" customHeight="1">
      <c r="A630" s="34"/>
      <c r="B630" s="2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s="22" customFormat="1" ht="12.75" customHeight="1">
      <c r="A631" s="34"/>
      <c r="B631" s="2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s="22" customFormat="1" ht="12.75" customHeight="1">
      <c r="A632" s="34"/>
      <c r="B632" s="2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s="22" customFormat="1" ht="12.75" customHeight="1">
      <c r="A633" s="34"/>
      <c r="B633" s="2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s="22" customFormat="1" ht="12.75" customHeight="1">
      <c r="A634" s="34"/>
      <c r="B634" s="2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s="22" customFormat="1" ht="12.75" customHeight="1">
      <c r="A635" s="34"/>
      <c r="B635" s="2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s="22" customFormat="1" ht="12.75" customHeight="1">
      <c r="A636" s="34"/>
      <c r="B636" s="2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s="22" customFormat="1" ht="12.75" customHeight="1">
      <c r="A637" s="34"/>
      <c r="B637" s="2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s="22" customFormat="1" ht="12.75" customHeight="1">
      <c r="A638" s="34"/>
      <c r="B638" s="2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s="22" customFormat="1" ht="12.75" customHeight="1">
      <c r="A639" s="34"/>
      <c r="B639" s="2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s="22" customFormat="1" ht="12.75" customHeight="1">
      <c r="A640" s="34"/>
      <c r="B640" s="2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s="22" customFormat="1" ht="12.75" customHeight="1">
      <c r="A641" s="34"/>
      <c r="B641" s="2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s="22" customFormat="1" ht="12.75" customHeight="1">
      <c r="A642" s="34"/>
      <c r="B642" s="2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s="22" customFormat="1" ht="12.75" customHeight="1">
      <c r="A643" s="34"/>
      <c r="B643" s="2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s="22" customFormat="1" ht="12.75" customHeight="1">
      <c r="A644" s="34"/>
      <c r="B644" s="2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s="22" customFormat="1" ht="12.75" customHeight="1">
      <c r="A645" s="34"/>
      <c r="B645" s="2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s="22" customFormat="1" ht="12.75" customHeight="1">
      <c r="A646" s="34"/>
      <c r="B646" s="2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s="22" customFormat="1" ht="12.75" customHeight="1">
      <c r="A647" s="34"/>
      <c r="B647" s="2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s="22" customFormat="1" ht="12.75" customHeight="1">
      <c r="A648" s="34"/>
      <c r="B648" s="2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s="22" customFormat="1" ht="12.75" customHeight="1">
      <c r="A649" s="34"/>
      <c r="B649" s="2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s="22" customFormat="1" ht="12.75" customHeight="1">
      <c r="A650" s="34"/>
      <c r="B650" s="2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s="22" customFormat="1" ht="12.75" customHeight="1">
      <c r="A651" s="34"/>
      <c r="B651" s="2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s="22" customFormat="1" ht="12.75" customHeight="1">
      <c r="A652" s="34"/>
      <c r="B652" s="2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s="22" customFormat="1" ht="12.75" customHeight="1">
      <c r="A653" s="34"/>
      <c r="B653" s="2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s="22" customFormat="1" ht="12.75" customHeight="1">
      <c r="A654" s="34"/>
      <c r="B654" s="2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s="22" customFormat="1" ht="12.75" customHeight="1">
      <c r="A655" s="34"/>
      <c r="B655" s="2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s="22" customFormat="1" ht="12.75" customHeight="1">
      <c r="A656" s="34"/>
      <c r="B656" s="2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s="22" customFormat="1" ht="12.75" customHeight="1">
      <c r="A657" s="34"/>
      <c r="B657" s="2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s="22" customFormat="1" ht="12.75" customHeight="1">
      <c r="A658" s="34"/>
      <c r="B658" s="2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s="22" customFormat="1" ht="12.75" customHeight="1">
      <c r="A659" s="34"/>
      <c r="B659" s="2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s="22" customFormat="1" ht="12.75" customHeight="1">
      <c r="A660" s="34"/>
      <c r="B660" s="2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s="22" customFormat="1" ht="12.75" customHeight="1">
      <c r="A661" s="34"/>
      <c r="B661" s="2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s="22" customFormat="1" ht="12.75" customHeight="1">
      <c r="A662" s="34"/>
      <c r="B662" s="2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s="22" customFormat="1" ht="12.75" customHeight="1">
      <c r="A663" s="34"/>
      <c r="B663" s="2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s="22" customFormat="1" ht="12.75" customHeight="1">
      <c r="A664" s="34"/>
      <c r="B664" s="2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s="22" customFormat="1" ht="12.75" customHeight="1">
      <c r="A665" s="34"/>
      <c r="B665" s="2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s="22" customFormat="1" ht="12.75" customHeight="1">
      <c r="A666" s="34"/>
      <c r="B666" s="2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s="22" customFormat="1" ht="12.75" customHeight="1">
      <c r="A667" s="34"/>
      <c r="B667" s="2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s="22" customFormat="1" ht="12.75" customHeight="1">
      <c r="A668" s="34"/>
      <c r="B668" s="2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s="22" customFormat="1" ht="12.75" customHeight="1">
      <c r="A669" s="34"/>
      <c r="B669" s="2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s="22" customFormat="1" ht="12.75" customHeight="1">
      <c r="A670" s="34"/>
      <c r="B670" s="2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s="22" customFormat="1" ht="12.75" customHeight="1">
      <c r="A671" s="34"/>
      <c r="B671" s="2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s="22" customFormat="1" ht="12.75" customHeight="1">
      <c r="A672" s="34"/>
      <c r="B672" s="2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s="22" customFormat="1" ht="12.75" customHeight="1">
      <c r="A673" s="34"/>
      <c r="B673" s="2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s="22" customFormat="1" ht="12.75" customHeight="1">
      <c r="A674" s="34"/>
      <c r="B674" s="2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s="22" customFormat="1" ht="12.75" customHeight="1">
      <c r="A675" s="34"/>
      <c r="B675" s="2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s="22" customFormat="1" ht="12.75" customHeight="1">
      <c r="A676" s="34"/>
      <c r="B676" s="2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s="22" customFormat="1" ht="12.75" customHeight="1">
      <c r="A677" s="34"/>
      <c r="B677" s="2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s="22" customFormat="1" ht="12.75" customHeight="1">
      <c r="A678" s="34"/>
      <c r="B678" s="2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s="22" customFormat="1" ht="12.75" customHeight="1">
      <c r="A679" s="34"/>
      <c r="B679" s="2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s="22" customFormat="1" ht="12.75" customHeight="1">
      <c r="A680" s="34"/>
      <c r="B680" s="2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s="22" customFormat="1" ht="12.75" customHeight="1">
      <c r="A681" s="34"/>
      <c r="B681" s="2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s="22" customFormat="1" ht="12.75" customHeight="1">
      <c r="A682" s="34"/>
      <c r="B682" s="2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s="22" customFormat="1" ht="12.75" customHeight="1">
      <c r="A683" s="34"/>
      <c r="B683" s="2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s="22" customFormat="1" ht="12.75" customHeight="1">
      <c r="A684" s="34"/>
      <c r="B684" s="2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s="22" customFormat="1" ht="12.75" customHeight="1">
      <c r="A685" s="34"/>
      <c r="B685" s="2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s="22" customFormat="1" ht="12.75" customHeight="1">
      <c r="A686" s="34"/>
      <c r="B686" s="2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s="22" customFormat="1" ht="12.75" customHeight="1">
      <c r="A687" s="34"/>
      <c r="B687" s="2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s="22" customFormat="1" ht="12.75" customHeight="1">
      <c r="A688" s="34"/>
      <c r="B688" s="2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s="22" customFormat="1" ht="12.75" customHeight="1">
      <c r="A689" s="34"/>
      <c r="B689" s="2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s="22" customFormat="1" ht="12.75" customHeight="1">
      <c r="A690" s="34"/>
      <c r="B690" s="2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s="22" customFormat="1" ht="12.75" customHeight="1">
      <c r="A691" s="34"/>
      <c r="B691" s="2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s="22" customFormat="1" ht="12.75" customHeight="1">
      <c r="A692" s="34"/>
      <c r="B692" s="2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s="22" customFormat="1" ht="12.75" customHeight="1">
      <c r="A693" s="34"/>
      <c r="B693" s="2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s="22" customFormat="1" ht="12.75" customHeight="1">
      <c r="A694" s="34"/>
      <c r="B694" s="2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s="22" customFormat="1" ht="12.75" customHeight="1">
      <c r="A695" s="34"/>
      <c r="B695" s="2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s="22" customFormat="1" ht="12.75" customHeight="1">
      <c r="A696" s="34"/>
      <c r="B696" s="2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s="22" customFormat="1" ht="12.75" customHeight="1">
      <c r="A697" s="34"/>
      <c r="B697" s="2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s="22" customFormat="1" ht="12.75" customHeight="1">
      <c r="A698" s="34"/>
      <c r="B698" s="2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s="22" customFormat="1" ht="12.75" customHeight="1">
      <c r="A699" s="34"/>
      <c r="B699" s="2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s="22" customFormat="1" ht="12.75" customHeight="1">
      <c r="A700" s="34"/>
      <c r="B700" s="2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s="22" customFormat="1" ht="12.75" customHeight="1">
      <c r="A701" s="34"/>
      <c r="B701" s="2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s="22" customFormat="1" ht="12.75" customHeight="1">
      <c r="A702" s="34"/>
      <c r="B702" s="2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s="22" customFormat="1" ht="12.75" customHeight="1">
      <c r="A703" s="34"/>
      <c r="B703" s="2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s="22" customFormat="1" ht="12.75" customHeight="1">
      <c r="A704" s="34"/>
      <c r="B704" s="2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s="22" customFormat="1" ht="12.75" customHeight="1">
      <c r="A705" s="34"/>
      <c r="B705" s="2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s="22" customFormat="1" ht="12.75" customHeight="1">
      <c r="A706" s="34"/>
      <c r="B706" s="2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s="22" customFormat="1" ht="12.75" customHeight="1">
      <c r="A707" s="34"/>
      <c r="B707" s="2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s="22" customFormat="1" ht="12.75" customHeight="1">
      <c r="A708" s="34"/>
      <c r="B708" s="2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s="22" customFormat="1" ht="12.75" customHeight="1">
      <c r="A709" s="34"/>
      <c r="B709" s="2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s="22" customFormat="1" ht="12.75" customHeight="1">
      <c r="A710" s="34"/>
      <c r="B710" s="2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s="22" customFormat="1" ht="12.75" customHeight="1">
      <c r="A711" s="34"/>
      <c r="B711" s="2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s="22" customFormat="1" ht="12.75" customHeight="1">
      <c r="A712" s="34"/>
      <c r="B712" s="2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s="22" customFormat="1" ht="12.75" customHeight="1">
      <c r="A713" s="34"/>
      <c r="B713" s="2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s="22" customFormat="1" ht="12.75" customHeight="1">
      <c r="A714" s="34"/>
      <c r="B714" s="2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s="22" customFormat="1" ht="12.75" customHeight="1">
      <c r="A715" s="34"/>
      <c r="B715" s="2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s="22" customFormat="1" ht="12.75" customHeight="1">
      <c r="A716" s="34"/>
      <c r="B716" s="2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s="22" customFormat="1" ht="12.75" customHeight="1">
      <c r="A717" s="34"/>
      <c r="B717" s="2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s="22" customFormat="1" ht="12.75" customHeight="1">
      <c r="A718" s="34"/>
      <c r="B718" s="2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s="22" customFormat="1" ht="12.75" customHeight="1">
      <c r="A719" s="34"/>
      <c r="B719" s="2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s="22" customFormat="1" ht="12.75" customHeight="1">
      <c r="A720" s="34"/>
      <c r="B720" s="2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s="22" customFormat="1" ht="12.75" customHeight="1">
      <c r="A721" s="34"/>
      <c r="B721" s="2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s="22" customFormat="1" ht="12.75" customHeight="1">
      <c r="A722" s="34"/>
      <c r="B722" s="2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s="22" customFormat="1" ht="12.75" customHeight="1">
      <c r="A723" s="34"/>
      <c r="B723" s="2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s="22" customFormat="1" ht="12.75" customHeight="1">
      <c r="A724" s="34"/>
      <c r="B724" s="2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s="22" customFormat="1" ht="12.75" customHeight="1">
      <c r="A725" s="34"/>
      <c r="B725" s="2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s="22" customFormat="1" ht="12.75" customHeight="1">
      <c r="A726" s="34"/>
      <c r="B726" s="2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s="22" customFormat="1" ht="12.75" customHeight="1">
      <c r="A727" s="34"/>
      <c r="B727" s="2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s="22" customFormat="1" ht="12.75" customHeight="1">
      <c r="A728" s="34"/>
      <c r="B728" s="2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s="22" customFormat="1" ht="12.75" customHeight="1">
      <c r="A729" s="34"/>
      <c r="B729" s="2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s="22" customFormat="1" ht="12.75" customHeight="1">
      <c r="A730" s="34"/>
      <c r="B730" s="2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s="22" customFormat="1" ht="12.75" customHeight="1">
      <c r="A731" s="34"/>
      <c r="B731" s="2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s="22" customFormat="1" ht="12.75" customHeight="1">
      <c r="A732" s="34"/>
      <c r="B732" s="2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s="22" customFormat="1" ht="12.75" customHeight="1">
      <c r="A733" s="34"/>
      <c r="B733" s="2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s="22" customFormat="1" ht="12.75" customHeight="1">
      <c r="A734" s="34"/>
      <c r="B734" s="2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s="22" customFormat="1" ht="12.75" customHeight="1">
      <c r="A735" s="34"/>
      <c r="B735" s="2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s="22" customFormat="1" ht="12.75" customHeight="1">
      <c r="A736" s="34"/>
      <c r="B736" s="2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s="22" customFormat="1" ht="12.75" customHeight="1">
      <c r="A737" s="34"/>
      <c r="B737" s="2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s="22" customFormat="1" ht="12.75" customHeight="1">
      <c r="A738" s="34"/>
      <c r="B738" s="2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s="22" customFormat="1" ht="12.75" customHeight="1">
      <c r="A739" s="34"/>
      <c r="B739" s="2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s="22" customFormat="1" ht="12.75" customHeight="1">
      <c r="A740" s="34"/>
      <c r="B740" s="2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s="22" customFormat="1" ht="12.75" customHeight="1">
      <c r="A741" s="34"/>
      <c r="B741" s="2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s="22" customFormat="1" ht="12.75" customHeight="1">
      <c r="A742" s="34"/>
      <c r="B742" s="2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s="22" customFormat="1" ht="12.75" customHeight="1">
      <c r="A743" s="34"/>
      <c r="B743" s="2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s="22" customFormat="1" ht="12.75" customHeight="1">
      <c r="A744" s="34"/>
      <c r="B744" s="2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s="22" customFormat="1" ht="12.75" customHeight="1">
      <c r="A745" s="34"/>
      <c r="B745" s="2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s="22" customFormat="1" ht="12.75" customHeight="1">
      <c r="A746" s="34"/>
      <c r="B746" s="2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s="22" customFormat="1" ht="12.75" customHeight="1">
      <c r="A747" s="34"/>
      <c r="B747" s="2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s="22" customFormat="1" ht="12.75" customHeight="1">
      <c r="A748" s="34"/>
      <c r="B748" s="2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s="22" customFormat="1" ht="12.75" customHeight="1">
      <c r="A749" s="34"/>
      <c r="B749" s="2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s="22" customFormat="1" ht="12.75" customHeight="1">
      <c r="A750" s="34"/>
      <c r="B750" s="2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s="22" customFormat="1" ht="12.75" customHeight="1">
      <c r="A751" s="34"/>
      <c r="B751" s="2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s="22" customFormat="1" ht="12.75" customHeight="1">
      <c r="A752" s="34"/>
      <c r="B752" s="2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s="22" customFormat="1" ht="12.75" customHeight="1">
      <c r="A753" s="34"/>
      <c r="B753" s="2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s="22" customFormat="1" ht="12.75" customHeight="1">
      <c r="A754" s="34"/>
      <c r="B754" s="2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s="22" customFormat="1" ht="12.75" customHeight="1">
      <c r="A755" s="34"/>
      <c r="B755" s="2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s="22" customFormat="1" ht="12.75" customHeight="1">
      <c r="A756" s="34"/>
      <c r="B756" s="2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s="22" customFormat="1" ht="12.75" customHeight="1">
      <c r="A757" s="34"/>
      <c r="B757" s="2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s="22" customFormat="1" ht="12.75" customHeight="1">
      <c r="A758" s="34"/>
      <c r="B758" s="2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s="22" customFormat="1" ht="12.75" customHeight="1">
      <c r="A759" s="34"/>
      <c r="B759" s="2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s="22" customFormat="1" ht="12.75" customHeight="1">
      <c r="A760" s="34"/>
      <c r="B760" s="2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s="22" customFormat="1" ht="12.75" customHeight="1">
      <c r="A761" s="34"/>
      <c r="B761" s="2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s="22" customFormat="1" ht="12.75" customHeight="1">
      <c r="A762" s="34"/>
      <c r="B762" s="2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s="22" customFormat="1" ht="12.75" customHeight="1">
      <c r="A763" s="34"/>
      <c r="B763" s="2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s="22" customFormat="1" ht="12.75" customHeight="1">
      <c r="A764" s="34"/>
      <c r="B764" s="2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s="22" customFormat="1" ht="12.75" customHeight="1">
      <c r="A765" s="34"/>
      <c r="B765" s="2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s="22" customFormat="1" ht="12.75" customHeight="1">
      <c r="A766" s="34"/>
      <c r="B766" s="2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s="22" customFormat="1" ht="12.75" customHeight="1">
      <c r="A767" s="34"/>
      <c r="B767" s="2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s="22" customFormat="1" ht="12.75" customHeight="1">
      <c r="A768" s="34"/>
      <c r="B768" s="2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s="22" customFormat="1" ht="12.75" customHeight="1">
      <c r="A769" s="34"/>
      <c r="B769" s="2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s="22" customFormat="1" ht="12.75" customHeight="1">
      <c r="A770" s="34"/>
      <c r="B770" s="2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s="22" customFormat="1" ht="12.75" customHeight="1">
      <c r="A771" s="34"/>
      <c r="B771" s="2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s="22" customFormat="1" ht="12.75" customHeight="1">
      <c r="A772" s="34"/>
      <c r="B772" s="2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s="22" customFormat="1" ht="12.75" customHeight="1">
      <c r="A773" s="34"/>
      <c r="B773" s="2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s="22" customFormat="1" ht="12.75" customHeight="1">
      <c r="A774" s="34"/>
      <c r="B774" s="2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s="22" customFormat="1" ht="12.75" customHeight="1">
      <c r="A775" s="34"/>
      <c r="B775" s="2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s="22" customFormat="1" ht="12.75" customHeight="1">
      <c r="A776" s="34"/>
      <c r="B776" s="2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s="22" customFormat="1" ht="12.75" customHeight="1">
      <c r="A777" s="34"/>
      <c r="B777" s="2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s="22" customFormat="1" ht="12.75" customHeight="1">
      <c r="A778" s="34"/>
      <c r="B778" s="2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s="22" customFormat="1" ht="12.75" customHeight="1">
      <c r="A779" s="34"/>
      <c r="B779" s="2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s="22" customFormat="1" ht="12.75" customHeight="1">
      <c r="A780" s="34"/>
      <c r="B780" s="2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s="22" customFormat="1" ht="12.75" customHeight="1">
      <c r="A781" s="34"/>
      <c r="B781" s="2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s="22" customFormat="1" ht="12.75" customHeight="1">
      <c r="A782" s="34"/>
      <c r="B782" s="2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s="22" customFormat="1" ht="12.75" customHeight="1">
      <c r="A783" s="34"/>
      <c r="B783" s="2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s="22" customFormat="1" ht="12.75" customHeight="1">
      <c r="A784" s="34"/>
      <c r="B784" s="2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s="22" customFormat="1" ht="12.75" customHeight="1">
      <c r="A785" s="34"/>
      <c r="B785" s="2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s="22" customFormat="1" ht="12.75" customHeight="1">
      <c r="A786" s="34"/>
      <c r="B786" s="2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s="22" customFormat="1" ht="12.75" customHeight="1">
      <c r="A787" s="34"/>
      <c r="B787" s="2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s="22" customFormat="1" ht="12.75" customHeight="1">
      <c r="A788" s="34"/>
      <c r="B788" s="2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s="22" customFormat="1" ht="12.75" customHeight="1">
      <c r="A789" s="34"/>
      <c r="B789" s="2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s="22" customFormat="1" ht="12.75" customHeight="1">
      <c r="A790" s="34"/>
      <c r="B790" s="2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s="22" customFormat="1" ht="12.75" customHeight="1">
      <c r="A791" s="34"/>
      <c r="B791" s="2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s="22" customFormat="1" ht="12.75" customHeight="1">
      <c r="A792" s="34"/>
      <c r="B792" s="2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s="22" customFormat="1" ht="12.75" customHeight="1">
      <c r="A793" s="34"/>
      <c r="B793" s="2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s="22" customFormat="1" ht="12.75" customHeight="1">
      <c r="A794" s="34"/>
      <c r="B794" s="2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s="22" customFormat="1" ht="12.75" customHeight="1">
      <c r="A795" s="34"/>
      <c r="B795" s="2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s="22" customFormat="1" ht="12.75" customHeight="1">
      <c r="A796" s="34"/>
      <c r="B796" s="2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s="22" customFormat="1" ht="12.75" customHeight="1">
      <c r="A797" s="34"/>
      <c r="B797" s="2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s="22" customFormat="1" ht="12.75" customHeight="1">
      <c r="A798" s="34"/>
      <c r="B798" s="2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s="22" customFormat="1" ht="12.75" customHeight="1">
      <c r="A799" s="34"/>
      <c r="B799" s="2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s="22" customFormat="1" ht="12.75" customHeight="1">
      <c r="A800" s="34"/>
      <c r="B800" s="2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s="22" customFormat="1" ht="12.75" customHeight="1">
      <c r="A801" s="34"/>
      <c r="B801" s="2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s="22" customFormat="1" ht="12.75" customHeight="1">
      <c r="A802" s="34"/>
      <c r="B802" s="2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s="22" customFormat="1" ht="12.75" customHeight="1">
      <c r="A803" s="34"/>
      <c r="B803" s="2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s="22" customFormat="1" ht="12.75" customHeight="1">
      <c r="A804" s="34"/>
      <c r="B804" s="2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s="22" customFormat="1" ht="12.75" customHeight="1">
      <c r="A805" s="34"/>
      <c r="B805" s="2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s="22" customFormat="1" ht="12.75" customHeight="1">
      <c r="A806" s="34"/>
      <c r="B806" s="2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s="22" customFormat="1" ht="12.75" customHeight="1">
      <c r="A807" s="34"/>
      <c r="B807" s="2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s="22" customFormat="1" ht="12.75" customHeight="1">
      <c r="A808" s="34"/>
      <c r="B808" s="2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s="22" customFormat="1" ht="12.75" customHeight="1">
      <c r="A809" s="34"/>
      <c r="B809" s="2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s="22" customFormat="1" ht="12.75" customHeight="1">
      <c r="A810" s="34"/>
      <c r="B810" s="2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s="22" customFormat="1" ht="12.75" customHeight="1">
      <c r="A811" s="34"/>
      <c r="B811" s="2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s="22" customFormat="1" ht="12.75" customHeight="1">
      <c r="A812" s="34"/>
      <c r="B812" s="2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s="22" customFormat="1" ht="12.75" customHeight="1">
      <c r="A813" s="34"/>
      <c r="B813" s="2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s="22" customFormat="1" ht="12.75" customHeight="1">
      <c r="A814" s="34"/>
      <c r="B814" s="2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s="22" customFormat="1" ht="12.75" customHeight="1">
      <c r="A815" s="34"/>
      <c r="B815" s="2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s="22" customFormat="1" ht="12.75" customHeight="1">
      <c r="A816" s="34"/>
      <c r="B816" s="2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s="22" customFormat="1" ht="12.75" customHeight="1">
      <c r="A817" s="34"/>
      <c r="B817" s="2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s="22" customFormat="1" ht="12.75" customHeight="1">
      <c r="A818" s="34"/>
      <c r="B818" s="2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s="22" customFormat="1" ht="12.75" customHeight="1">
      <c r="A819" s="34"/>
      <c r="B819" s="2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s="22" customFormat="1" ht="12.75" customHeight="1">
      <c r="A820" s="34"/>
      <c r="B820" s="2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s="22" customFormat="1" ht="12.75" customHeight="1">
      <c r="A821" s="34"/>
      <c r="B821" s="2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s="22" customFormat="1" ht="12.75" customHeight="1">
      <c r="A822" s="34"/>
      <c r="B822" s="2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s="22" customFormat="1" ht="12.75" customHeight="1">
      <c r="A823" s="34"/>
      <c r="B823" s="2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s="22" customFormat="1" ht="12.75" customHeight="1">
      <c r="A824" s="34"/>
      <c r="B824" s="2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s="22" customFormat="1" ht="12.75" customHeight="1">
      <c r="A825" s="34"/>
      <c r="B825" s="2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s="22" customFormat="1" ht="12.75" customHeight="1">
      <c r="A826" s="34"/>
      <c r="B826" s="2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s="22" customFormat="1" ht="12.75" customHeight="1">
      <c r="A827" s="34"/>
      <c r="B827" s="2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s="22" customFormat="1" ht="12.75" customHeight="1">
      <c r="A828" s="34"/>
      <c r="B828" s="2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s="22" customFormat="1" ht="12.75" customHeight="1">
      <c r="A829" s="34"/>
      <c r="B829" s="2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s="22" customFormat="1" ht="12.75" customHeight="1">
      <c r="A830" s="34"/>
      <c r="B830" s="2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s="22" customFormat="1" ht="12.75" customHeight="1">
      <c r="A831" s="34"/>
      <c r="B831" s="2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s="22" customFormat="1" ht="12.75" customHeight="1">
      <c r="A832" s="34"/>
      <c r="B832" s="2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s="22" customFormat="1" ht="12.75" customHeight="1">
      <c r="A833" s="34"/>
      <c r="B833" s="2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s="22" customFormat="1" ht="12.75" customHeight="1">
      <c r="A834" s="34"/>
      <c r="B834" s="2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s="22" customFormat="1" ht="12.75" customHeight="1">
      <c r="A835" s="34"/>
      <c r="B835" s="2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s="22" customFormat="1" ht="12.75" customHeight="1">
      <c r="A836" s="34"/>
      <c r="B836" s="2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s="22" customFormat="1" ht="12.75" customHeight="1">
      <c r="A837" s="34"/>
      <c r="B837" s="2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s="22" customFormat="1" ht="12.75" customHeight="1">
      <c r="A838" s="34"/>
      <c r="B838" s="2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s="22" customFormat="1" ht="12.75" customHeight="1">
      <c r="A839" s="34"/>
      <c r="B839" s="2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s="22" customFormat="1" ht="12.75" customHeight="1">
      <c r="A840" s="34"/>
      <c r="B840" s="2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s="22" customFormat="1" ht="12.75" customHeight="1">
      <c r="A841" s="34"/>
      <c r="B841" s="2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s="22" customFormat="1" ht="12.75" customHeight="1">
      <c r="A842" s="34"/>
      <c r="B842" s="2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s="22" customFormat="1" ht="12.75" customHeight="1">
      <c r="A843" s="34"/>
      <c r="B843" s="2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s="22" customFormat="1" ht="12.75" customHeight="1">
      <c r="A844" s="34"/>
      <c r="B844" s="2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s="22" customFormat="1" ht="12.75" customHeight="1">
      <c r="A845" s="34"/>
      <c r="B845" s="2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s="22" customFormat="1" ht="12.75" customHeight="1">
      <c r="A846" s="34"/>
      <c r="B846" s="2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s="22" customFormat="1" ht="12.75" customHeight="1">
      <c r="A847" s="34"/>
      <c r="B847" s="2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s="22" customFormat="1" ht="12.75" customHeight="1">
      <c r="A848" s="34"/>
      <c r="B848" s="2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s="22" customFormat="1" ht="12.75" customHeight="1">
      <c r="A849" s="34"/>
      <c r="B849" s="2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s="22" customFormat="1" ht="12.75" customHeight="1">
      <c r="A850" s="34"/>
      <c r="B850" s="2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s="22" customFormat="1" ht="12.75" customHeight="1">
      <c r="A851" s="34"/>
      <c r="B851" s="2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s="22" customFormat="1" ht="12.75" customHeight="1">
      <c r="A852" s="34"/>
      <c r="B852" s="2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s="22" customFormat="1" ht="12.75" customHeight="1">
      <c r="A853" s="34"/>
      <c r="B853" s="2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s="22" customFormat="1" ht="12.75" customHeight="1">
      <c r="A854" s="34"/>
      <c r="B854" s="2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s="22" customFormat="1" ht="12.75" customHeight="1">
      <c r="A855" s="34"/>
      <c r="B855" s="2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s="22" customFormat="1" ht="12.75" customHeight="1">
      <c r="A856" s="34"/>
      <c r="B856" s="2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s="22" customFormat="1" ht="12.75" customHeight="1">
      <c r="A857" s="34"/>
      <c r="B857" s="2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s="22" customFormat="1" ht="12.75" customHeight="1">
      <c r="A858" s="34"/>
      <c r="B858" s="2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s="22" customFormat="1" ht="12.75" customHeight="1">
      <c r="A859" s="34"/>
      <c r="B859" s="2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s="22" customFormat="1" ht="12.75" customHeight="1">
      <c r="A860" s="34"/>
      <c r="B860" s="2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s="22" customFormat="1" ht="12.75" customHeight="1">
      <c r="A861" s="34"/>
      <c r="B861" s="2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s="22" customFormat="1" ht="12.75" customHeight="1">
      <c r="A862" s="34"/>
      <c r="B862" s="2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s="22" customFormat="1" ht="12.75" customHeight="1">
      <c r="A863" s="34"/>
      <c r="B863" s="2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s="22" customFormat="1" ht="12.75" customHeight="1">
      <c r="A864" s="34"/>
      <c r="B864" s="2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s="22" customFormat="1" ht="12.75" customHeight="1">
      <c r="A865" s="34"/>
      <c r="B865" s="2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s="22" customFormat="1" ht="12.75" customHeight="1">
      <c r="A866" s="34"/>
      <c r="B866" s="2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s="22" customFormat="1" ht="12.75" customHeight="1">
      <c r="A867" s="34"/>
      <c r="B867" s="2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s="22" customFormat="1" ht="12.75" customHeight="1">
      <c r="A868" s="34"/>
      <c r="B868" s="2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s="22" customFormat="1" ht="12.75" customHeight="1">
      <c r="A869" s="34"/>
      <c r="B869" s="2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s="22" customFormat="1" ht="12.75" customHeight="1">
      <c r="A870" s="34"/>
      <c r="B870" s="2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s="22" customFormat="1" ht="12.75" customHeight="1">
      <c r="A871" s="34"/>
      <c r="B871" s="2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s="22" customFormat="1" ht="12.75" customHeight="1">
      <c r="A872" s="34"/>
      <c r="B872" s="2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s="22" customFormat="1" ht="12.75" customHeight="1">
      <c r="A873" s="34"/>
      <c r="B873" s="2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s="22" customFormat="1" ht="12.75" customHeight="1">
      <c r="A874" s="34"/>
      <c r="B874" s="2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s="22" customFormat="1" ht="12.75" customHeight="1">
      <c r="A875" s="34"/>
      <c r="B875" s="2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s="22" customFormat="1" ht="12.75" customHeight="1">
      <c r="A876" s="34"/>
      <c r="B876" s="2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s="22" customFormat="1" ht="12.75" customHeight="1">
      <c r="A877" s="34"/>
      <c r="B877" s="2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s="22" customFormat="1" ht="12.75" customHeight="1">
      <c r="A878" s="34"/>
      <c r="B878" s="2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s="22" customFormat="1" ht="12.75" customHeight="1">
      <c r="A879" s="34"/>
      <c r="B879" s="2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s="22" customFormat="1" ht="12.75" customHeight="1">
      <c r="A880" s="34"/>
      <c r="B880" s="2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s="22" customFormat="1" ht="12.75" customHeight="1">
      <c r="A881" s="34"/>
      <c r="B881" s="2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s="22" customFormat="1" ht="12.75" customHeight="1">
      <c r="A882" s="34"/>
      <c r="B882" s="2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s="22" customFormat="1" ht="12.75" customHeight="1">
      <c r="A883" s="34"/>
      <c r="B883" s="2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s="22" customFormat="1" ht="12.75" customHeight="1">
      <c r="A884" s="34"/>
      <c r="B884" s="2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s="22" customFormat="1" ht="12.75" customHeight="1">
      <c r="A885" s="34"/>
      <c r="B885" s="2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s="22" customFormat="1" ht="12.75" customHeight="1">
      <c r="A886" s="34"/>
      <c r="B886" s="2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s="22" customFormat="1" ht="12.75" customHeight="1">
      <c r="A887" s="34"/>
      <c r="B887" s="2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s="22" customFormat="1" ht="12.75" customHeight="1">
      <c r="A888" s="34"/>
      <c r="B888" s="2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s="22" customFormat="1" ht="12.75" customHeight="1">
      <c r="A889" s="34"/>
      <c r="B889" s="2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s="22" customFormat="1" ht="12.75" customHeight="1">
      <c r="A890" s="34"/>
      <c r="B890" s="2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s="22" customFormat="1" ht="12.75" customHeight="1">
      <c r="A891" s="34"/>
      <c r="B891" s="2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s="22" customFormat="1" ht="12.75" customHeight="1">
      <c r="A892" s="34"/>
      <c r="B892" s="2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s="22" customFormat="1" ht="12.75" customHeight="1">
      <c r="A893" s="34"/>
      <c r="B893" s="2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s="22" customFormat="1" ht="12.75" customHeight="1">
      <c r="A894" s="34"/>
      <c r="B894" s="2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s="22" customFormat="1" ht="12.75" customHeight="1">
      <c r="A895" s="34"/>
      <c r="B895" s="2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s="22" customFormat="1" ht="12.75" customHeight="1">
      <c r="A896" s="34"/>
      <c r="B896" s="2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s="22" customFormat="1" ht="12.75" customHeight="1">
      <c r="A897" s="34"/>
      <c r="B897" s="2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s="22" customFormat="1" ht="12.75" customHeight="1">
      <c r="A898" s="34"/>
      <c r="B898" s="2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s="22" customFormat="1" ht="12.75" customHeight="1">
      <c r="A899" s="34"/>
      <c r="B899" s="2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s="22" customFormat="1" ht="12.75" customHeight="1">
      <c r="A900" s="34"/>
      <c r="B900" s="2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s="22" customFormat="1" ht="12.75" customHeight="1">
      <c r="A901" s="34"/>
      <c r="B901" s="2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s="22" customFormat="1" ht="12.75" customHeight="1">
      <c r="A902" s="34"/>
      <c r="B902" s="2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s="22" customFormat="1" ht="12.75" customHeight="1">
      <c r="A903" s="34"/>
      <c r="B903" s="2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s="22" customFormat="1" ht="12.75" customHeight="1">
      <c r="A904" s="34"/>
      <c r="B904" s="2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s="22" customFormat="1" ht="12.75" customHeight="1">
      <c r="A905" s="34"/>
      <c r="B905" s="2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s="22" customFormat="1" ht="12.75" customHeight="1">
      <c r="A906" s="34"/>
      <c r="B906" s="2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s="22" customFormat="1" ht="12.75" customHeight="1">
      <c r="A907" s="34"/>
      <c r="B907" s="2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s="22" customFormat="1" ht="12.75" customHeight="1">
      <c r="A908" s="34"/>
      <c r="B908" s="2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s="22" customFormat="1" ht="12.75" customHeight="1">
      <c r="A909" s="34"/>
      <c r="B909" s="2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s="22" customFormat="1" ht="12.75" customHeight="1">
      <c r="A910" s="34"/>
      <c r="B910" s="2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s="22" customFormat="1" ht="12.75" customHeight="1">
      <c r="A911" s="34"/>
      <c r="B911" s="2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s="22" customFormat="1" ht="12.75" customHeight="1">
      <c r="A912" s="34"/>
      <c r="B912" s="2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s="22" customFormat="1" ht="12.75" customHeight="1">
      <c r="A913" s="34"/>
      <c r="B913" s="2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s="22" customFormat="1" ht="12.75" customHeight="1">
      <c r="A914" s="34"/>
      <c r="B914" s="2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s="22" customFormat="1" ht="12.75" customHeight="1">
      <c r="A915" s="34"/>
      <c r="B915" s="2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s="22" customFormat="1" ht="12.75" customHeight="1">
      <c r="A916" s="34"/>
      <c r="B916" s="2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s="22" customFormat="1" ht="12.75" customHeight="1">
      <c r="A917" s="34"/>
      <c r="B917" s="2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s="22" customFormat="1" ht="12.75" customHeight="1">
      <c r="A918" s="34"/>
      <c r="B918" s="2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s="22" customFormat="1" ht="12.75" customHeight="1">
      <c r="A919" s="34"/>
      <c r="B919" s="2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s="22" customFormat="1" ht="12.75" customHeight="1">
      <c r="A920" s="34"/>
      <c r="B920" s="2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s="22" customFormat="1" ht="12.75" customHeight="1">
      <c r="A921" s="34"/>
      <c r="B921" s="2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s="22" customFormat="1" ht="12.75" customHeight="1">
      <c r="A922" s="34"/>
      <c r="B922" s="2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s="22" customFormat="1" ht="12.75" customHeight="1">
      <c r="A923" s="34"/>
      <c r="B923" s="2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s="22" customFormat="1" ht="12.75" customHeight="1">
      <c r="A924" s="34"/>
      <c r="B924" s="2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s="22" customFormat="1" ht="12.75" customHeight="1">
      <c r="A925" s="34"/>
      <c r="B925" s="2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s="22" customFormat="1" ht="12.75" customHeight="1">
      <c r="A926" s="34"/>
      <c r="B926" s="2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s="22" customFormat="1" ht="12.75" customHeight="1">
      <c r="A927" s="34"/>
      <c r="B927" s="2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s="22" customFormat="1" ht="12.75" customHeight="1">
      <c r="A928" s="34"/>
      <c r="B928" s="2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s="22" customFormat="1" ht="12.75" customHeight="1">
      <c r="A929" s="34"/>
      <c r="B929" s="2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s="22" customFormat="1" ht="12.75" customHeight="1">
      <c r="A930" s="34"/>
      <c r="B930" s="2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s="22" customFormat="1" ht="12.75" customHeight="1">
      <c r="A931" s="34"/>
      <c r="B931" s="2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s="22" customFormat="1" ht="12.75" customHeight="1">
      <c r="A932" s="34"/>
      <c r="B932" s="2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s="22" customFormat="1" ht="12.75" customHeight="1">
      <c r="A933" s="34"/>
      <c r="B933" s="2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s="22" customFormat="1" ht="12.75" customHeight="1">
      <c r="A934" s="34"/>
      <c r="B934" s="2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s="22" customFormat="1" ht="12.75" customHeight="1">
      <c r="A935" s="34"/>
      <c r="B935" s="2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s="22" customFormat="1" ht="12.75" customHeight="1">
      <c r="A936" s="34"/>
      <c r="B936" s="2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s="22" customFormat="1" ht="12.75" customHeight="1">
      <c r="A937" s="34"/>
      <c r="B937" s="2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s="22" customFormat="1" ht="12.75" customHeight="1">
      <c r="A938" s="34"/>
      <c r="B938" s="2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s="22" customFormat="1" ht="12.75" customHeight="1">
      <c r="A939" s="34"/>
      <c r="B939" s="2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s="22" customFormat="1" ht="12.75" customHeight="1">
      <c r="A940" s="34"/>
      <c r="B940" s="2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s="22" customFormat="1" ht="12.75" customHeight="1">
      <c r="A941" s="34"/>
      <c r="B941" s="2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s="22" customFormat="1" ht="12.75" customHeight="1">
      <c r="A942" s="34"/>
      <c r="B942" s="2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s="22" customFormat="1" ht="12.75" customHeight="1">
      <c r="A943" s="34"/>
      <c r="B943" s="2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s="22" customFormat="1" ht="12.75" customHeight="1">
      <c r="A944" s="34"/>
      <c r="B944" s="2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s="22" customFormat="1" ht="12.75" customHeight="1">
      <c r="A945" s="34"/>
      <c r="B945" s="2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s="22" customFormat="1" ht="12.75" customHeight="1">
      <c r="A946" s="34"/>
      <c r="B946" s="2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s="22" customFormat="1" ht="12.75" customHeight="1">
      <c r="A947" s="34"/>
      <c r="B947" s="2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s="22" customFormat="1" ht="12.75" customHeight="1">
      <c r="A948" s="34"/>
      <c r="B948" s="2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s="22" customFormat="1" ht="12.75" customHeight="1">
      <c r="A949" s="34"/>
      <c r="B949" s="2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s="22" customFormat="1" ht="12.75" customHeight="1">
      <c r="A950" s="34"/>
      <c r="B950" s="2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s="22" customFormat="1" ht="12.75" customHeight="1">
      <c r="A951" s="34"/>
      <c r="B951" s="2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s="22" customFormat="1" ht="12.75" customHeight="1">
      <c r="A952" s="34"/>
      <c r="B952" s="2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s="22" customFormat="1" ht="12.75" customHeight="1">
      <c r="A953" s="34"/>
      <c r="B953" s="2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s="22" customFormat="1" ht="12.75" customHeight="1">
      <c r="A954" s="34"/>
      <c r="B954" s="2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s="22" customFormat="1" ht="12.75" customHeight="1">
      <c r="A955" s="34"/>
      <c r="B955" s="2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s="22" customFormat="1" ht="12.75" customHeight="1">
      <c r="A956" s="34"/>
      <c r="B956" s="2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s="22" customFormat="1" ht="12.75" customHeight="1">
      <c r="A957" s="34"/>
      <c r="B957" s="2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s="22" customFormat="1" ht="12.75" customHeight="1">
      <c r="A958" s="34"/>
      <c r="B958" s="2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s="22" customFormat="1" ht="12.75" customHeight="1">
      <c r="A959" s="34"/>
      <c r="B959" s="2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s="22" customFormat="1" ht="12.75" customHeight="1">
      <c r="A960" s="34"/>
      <c r="B960" s="2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s="22" customFormat="1" ht="12.75" customHeight="1">
      <c r="A961" s="34"/>
      <c r="B961" s="2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s="22" customFormat="1" ht="12.75" customHeight="1">
      <c r="A962" s="34"/>
      <c r="B962" s="2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s="22" customFormat="1" ht="12.75" customHeight="1">
      <c r="A963" s="34"/>
      <c r="B963" s="2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s="22" customFormat="1" ht="12.75" customHeight="1">
      <c r="A964" s="34"/>
      <c r="B964" s="2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s="22" customFormat="1" ht="12.75" customHeight="1">
      <c r="A965" s="34"/>
      <c r="B965" s="2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s="22" customFormat="1" ht="12.75" customHeight="1">
      <c r="A966" s="34"/>
      <c r="B966" s="2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s="22" customFormat="1" ht="12.75" customHeight="1">
      <c r="A967" s="34"/>
      <c r="B967" s="2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s="22" customFormat="1" ht="12.75" customHeight="1">
      <c r="A968" s="34"/>
      <c r="B968" s="2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s="22" customFormat="1" ht="12.75" customHeight="1">
      <c r="A969" s="34"/>
      <c r="B969" s="2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s="22" customFormat="1" ht="12.75" customHeight="1">
      <c r="A970" s="34"/>
      <c r="B970" s="2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s="22" customFormat="1" ht="12.75" customHeight="1">
      <c r="A971" s="34"/>
      <c r="B971" s="2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s="22" customFormat="1" ht="12.75" customHeight="1">
      <c r="A972" s="34"/>
      <c r="B972" s="2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s="22" customFormat="1" ht="12.75" customHeight="1">
      <c r="A973" s="34"/>
      <c r="B973" s="2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s="22" customFormat="1" ht="12.75" customHeight="1">
      <c r="A974" s="34"/>
      <c r="B974" s="2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s="22" customFormat="1" ht="12.75" customHeight="1">
      <c r="A975" s="34"/>
      <c r="B975" s="2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s="22" customFormat="1" ht="12.75" customHeight="1">
      <c r="A976" s="34"/>
      <c r="B976" s="2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s="22" customFormat="1" ht="12.75" customHeight="1">
      <c r="A977" s="34"/>
      <c r="B977" s="2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s="22" customFormat="1" ht="12.75" customHeight="1">
      <c r="A978" s="34"/>
      <c r="B978" s="2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s="22" customFormat="1" ht="12.75" customHeight="1">
      <c r="A979" s="34"/>
      <c r="B979" s="2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s="22" customFormat="1" ht="12.75" customHeight="1">
      <c r="A980" s="34"/>
      <c r="B980" s="2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s="22" customFormat="1" ht="12.75" customHeight="1">
      <c r="A981" s="34"/>
      <c r="B981" s="2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s="22" customFormat="1" ht="12.75" customHeight="1">
      <c r="A982" s="34"/>
      <c r="B982" s="2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s="22" customFormat="1" ht="12.75" customHeight="1">
      <c r="A983" s="34"/>
      <c r="B983" s="2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s="22" customFormat="1" ht="12.75" customHeight="1">
      <c r="A984" s="34"/>
      <c r="B984" s="2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s="22" customFormat="1" ht="12.75" customHeight="1">
      <c r="A985" s="34"/>
      <c r="B985" s="2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s="22" customFormat="1" ht="12.75" customHeight="1">
      <c r="A986" s="34"/>
      <c r="B986" s="2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s="22" customFormat="1" ht="12.75" customHeight="1">
      <c r="A987" s="34"/>
      <c r="B987" s="2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s="22" customFormat="1" ht="12.75" customHeight="1">
      <c r="A988" s="34"/>
      <c r="B988" s="2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s="22" customFormat="1" ht="12.75" customHeight="1">
      <c r="A989" s="34"/>
      <c r="B989" s="2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s="22" customFormat="1" ht="12.75" customHeight="1">
      <c r="A990" s="34"/>
      <c r="B990" s="2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s="22" customFormat="1" ht="12.75" customHeight="1">
      <c r="A991" s="34"/>
      <c r="B991" s="2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s="22" customFormat="1" ht="12.75" customHeight="1">
      <c r="A992" s="34"/>
      <c r="B992" s="2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s="22" customFormat="1" ht="12.75" customHeight="1">
      <c r="A993" s="34"/>
      <c r="B993" s="2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s="22" customFormat="1" ht="12.75" customHeight="1">
      <c r="A994" s="34"/>
      <c r="B994" s="2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s="22" customFormat="1" ht="12.75" customHeight="1">
      <c r="A995" s="34"/>
      <c r="B995" s="2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s="22" customFormat="1" ht="12.75" customHeight="1">
      <c r="A996" s="34"/>
      <c r="B996" s="2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s="22" customFormat="1" ht="12.75" customHeight="1">
      <c r="A997" s="34"/>
      <c r="B997" s="2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s="22" customFormat="1" ht="12.75" customHeight="1">
      <c r="A998" s="34"/>
      <c r="B998" s="2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s="22" customFormat="1" ht="12.75" customHeight="1">
      <c r="A999" s="34"/>
      <c r="B999" s="2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s="22" customFormat="1" ht="12.75" customHeight="1">
      <c r="A1000" s="34"/>
      <c r="B1000" s="2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s="22" customFormat="1" ht="12.75" customHeight="1">
      <c r="A1001" s="34"/>
      <c r="B1001" s="2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s="22" customFormat="1" ht="12.75" customHeight="1">
      <c r="A1002" s="34"/>
      <c r="B1002" s="2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s="22" customFormat="1" ht="12.75" customHeight="1">
      <c r="A1003" s="34"/>
      <c r="B1003" s="2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s="22" customFormat="1" ht="12.75" customHeight="1">
      <c r="A1004" s="34"/>
      <c r="B1004" s="2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s="22" customFormat="1" ht="12.75" customHeight="1">
      <c r="A1005" s="34"/>
      <c r="B1005" s="2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s="22" customFormat="1" ht="12.75" customHeight="1">
      <c r="A1006" s="34"/>
      <c r="B1006" s="2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s="22" customFormat="1" ht="12.75" customHeight="1">
      <c r="A1007" s="34"/>
      <c r="B1007" s="2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s="22" customFormat="1" ht="12.75" customHeight="1">
      <c r="A1008" s="34"/>
      <c r="B1008" s="2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s="22" customFormat="1" ht="12.75" customHeight="1">
      <c r="A1009" s="34"/>
      <c r="B1009" s="2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s="22" customFormat="1" ht="12.75" customHeight="1">
      <c r="A1010" s="34"/>
      <c r="B1010" s="2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s="22" customFormat="1" ht="12.75" customHeight="1">
      <c r="A1011" s="34"/>
      <c r="B1011" s="2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s="22" customFormat="1" ht="12.75" customHeight="1">
      <c r="A1012" s="34"/>
      <c r="B1012" s="2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s="22" customFormat="1" ht="12.75" customHeight="1">
      <c r="A1013" s="34"/>
      <c r="B1013" s="2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s="22" customFormat="1" ht="12.75" customHeight="1">
      <c r="A1014" s="34"/>
      <c r="B1014" s="2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s="22" customFormat="1" ht="12.75" customHeight="1">
      <c r="A1015" s="34"/>
      <c r="B1015" s="2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s="22" customFormat="1" ht="12.75" customHeight="1">
      <c r="A1016" s="34"/>
      <c r="B1016" s="2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s="22" customFormat="1" ht="12.75" customHeight="1">
      <c r="A1017" s="34"/>
      <c r="B1017" s="2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s="22" customFormat="1" ht="12.75" customHeight="1">
      <c r="A1018" s="34"/>
      <c r="B1018" s="2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s="22" customFormat="1" ht="12.75" customHeight="1">
      <c r="A1019" s="34"/>
      <c r="B1019" s="2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s="22" customFormat="1" ht="12.75" customHeight="1">
      <c r="A1020" s="34"/>
      <c r="B1020" s="2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s="22" customFormat="1" ht="12.75" customHeight="1">
      <c r="A1021" s="34"/>
      <c r="B1021" s="2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s="22" customFormat="1" ht="12.75" customHeight="1">
      <c r="A1022" s="34"/>
      <c r="B1022" s="2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s="22" customFormat="1" ht="12.75" customHeight="1">
      <c r="A1023" s="34"/>
      <c r="B1023" s="2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s="22" customFormat="1" ht="12.75" customHeight="1">
      <c r="A1024" s="34"/>
      <c r="B1024" s="2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s="22" customFormat="1" ht="12.75" customHeight="1">
      <c r="A1025" s="34"/>
      <c r="B1025" s="2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s="22" customFormat="1" ht="12.75" customHeight="1">
      <c r="A1026" s="34"/>
      <c r="B1026" s="2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s="22" customFormat="1" ht="12.75" customHeight="1">
      <c r="A1027" s="34"/>
      <c r="B1027" s="2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s="22" customFormat="1" ht="12.75" customHeight="1">
      <c r="A1028" s="34"/>
      <c r="B1028" s="2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s="22" customFormat="1" ht="12.75" customHeight="1">
      <c r="A1029" s="34"/>
      <c r="B1029" s="2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s="22" customFormat="1" ht="12.75" customHeight="1">
      <c r="A1030" s="34"/>
      <c r="B1030" s="2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 s="22" customFormat="1" ht="12.75" customHeight="1">
      <c r="A1031" s="34"/>
      <c r="B1031" s="2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 s="22" customFormat="1" ht="12.75" customHeight="1">
      <c r="A1032" s="34"/>
      <c r="B1032" s="2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s="22" customFormat="1" ht="12.75" customHeight="1">
      <c r="A1033" s="34"/>
      <c r="B1033" s="2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 s="22" customFormat="1" ht="12.75" customHeight="1">
      <c r="A1034" s="34"/>
      <c r="B1034" s="2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 s="22" customFormat="1" ht="12.75" customHeight="1">
      <c r="A1035" s="34"/>
      <c r="B1035" s="2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 s="22" customFormat="1" ht="12.75" customHeight="1">
      <c r="A1036" s="34"/>
      <c r="B1036" s="2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s="22" customFormat="1" ht="12.75" customHeight="1">
      <c r="A1037" s="34"/>
      <c r="B1037" s="2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s="22" customFormat="1" ht="12.75" customHeight="1">
      <c r="A1038" s="34"/>
      <c r="B1038" s="2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s="22" customFormat="1" ht="12.75" customHeight="1">
      <c r="A1039" s="34"/>
      <c r="B1039" s="2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s="22" customFormat="1" ht="12.75" customHeight="1">
      <c r="A1040" s="34"/>
      <c r="B1040" s="2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s="22" customFormat="1" ht="12.75" customHeight="1">
      <c r="A1041" s="34"/>
      <c r="B1041" s="2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s="22" customFormat="1" ht="12.75" customHeight="1">
      <c r="A1042" s="34"/>
      <c r="B1042" s="2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s="22" customFormat="1" ht="12.75" customHeight="1">
      <c r="A1043" s="34"/>
      <c r="B1043" s="2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s="22" customFormat="1" ht="12.75" customHeight="1">
      <c r="A1044" s="34"/>
      <c r="B1044" s="2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s="22" customFormat="1" ht="12.75" customHeight="1">
      <c r="A1045" s="34"/>
      <c r="B1045" s="2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s="22" customFormat="1" ht="12.75" customHeight="1">
      <c r="A1046" s="34"/>
      <c r="B1046" s="2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s="22" customFormat="1" ht="12.75" customHeight="1">
      <c r="A1047" s="34"/>
      <c r="B1047" s="2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s="22" customFormat="1" ht="12.75" customHeight="1">
      <c r="A1048" s="34"/>
      <c r="B1048" s="2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s="22" customFormat="1" ht="12.75" customHeight="1">
      <c r="A1049" s="34"/>
      <c r="B1049" s="2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s="22" customFormat="1" ht="12.75" customHeight="1">
      <c r="A1050" s="34"/>
      <c r="B1050" s="2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s="22" customFormat="1" ht="12.75" customHeight="1">
      <c r="A1051" s="34"/>
      <c r="B1051" s="2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s="22" customFormat="1" ht="12.75" customHeight="1">
      <c r="A1052" s="34"/>
      <c r="B1052" s="2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s="22" customFormat="1" ht="12.75" customHeight="1">
      <c r="A1053" s="34"/>
      <c r="B1053" s="2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s="22" customFormat="1" ht="12.75" customHeight="1">
      <c r="A1054" s="34"/>
      <c r="B1054" s="2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s="22" customFormat="1" ht="12.75" customHeight="1">
      <c r="A1055" s="34"/>
      <c r="B1055" s="2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s="22" customFormat="1" ht="12.75" customHeight="1">
      <c r="A1056" s="34"/>
      <c r="B1056" s="2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s="22" customFormat="1" ht="12.75" customHeight="1">
      <c r="A1057" s="34"/>
      <c r="B1057" s="2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s="22" customFormat="1" ht="12.75" customHeight="1">
      <c r="A1058" s="34"/>
      <c r="B1058" s="2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 s="22" customFormat="1" ht="12.75" customHeight="1">
      <c r="A1059" s="34"/>
      <c r="B1059" s="2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s="22" customFormat="1" ht="12.75" customHeight="1">
      <c r="A1060" s="34"/>
      <c r="B1060" s="2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s="22" customFormat="1" ht="12.75" customHeight="1">
      <c r="A1061" s="34"/>
      <c r="B1061" s="2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s="22" customFormat="1" ht="12.75" customHeight="1">
      <c r="A1062" s="34"/>
      <c r="B1062" s="2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s="22" customFormat="1" ht="12.75" customHeight="1">
      <c r="A1063" s="34"/>
      <c r="B1063" s="2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s="22" customFormat="1" ht="12.75" customHeight="1">
      <c r="A1064" s="34"/>
      <c r="B1064" s="2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s="22" customFormat="1" ht="12.75" customHeight="1">
      <c r="A1065" s="34"/>
      <c r="B1065" s="2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s="22" customFormat="1" ht="12.75" customHeight="1">
      <c r="A1066" s="34"/>
      <c r="B1066" s="2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s="22" customFormat="1" ht="12.75" customHeight="1">
      <c r="A1067" s="34"/>
      <c r="B1067" s="2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s="22" customFormat="1" ht="12.75" customHeight="1">
      <c r="A1068" s="34"/>
      <c r="B1068" s="2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s="22" customFormat="1" ht="12.75" customHeight="1">
      <c r="A1069" s="34"/>
      <c r="B1069" s="2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s="22" customFormat="1" ht="12.75" customHeight="1">
      <c r="A1070" s="34"/>
      <c r="B1070" s="2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s="22" customFormat="1" ht="12.75" customHeight="1">
      <c r="A1071" s="34"/>
      <c r="B1071" s="2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 s="22" customFormat="1" ht="12.75" customHeight="1">
      <c r="A1072" s="34"/>
      <c r="B1072" s="2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s="22" customFormat="1" ht="12.75" customHeight="1">
      <c r="A1073" s="34"/>
      <c r="B1073" s="2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 s="22" customFormat="1" ht="12.75" customHeight="1">
      <c r="A1074" s="34"/>
      <c r="B1074" s="2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s="22" customFormat="1" ht="12.75" customHeight="1">
      <c r="A1075" s="34"/>
      <c r="B1075" s="2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s="22" customFormat="1" ht="12.75" customHeight="1">
      <c r="A1076" s="34"/>
      <c r="B1076" s="2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 s="22" customFormat="1" ht="12.75" customHeight="1">
      <c r="A1077" s="34"/>
      <c r="B1077" s="2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s="22" customFormat="1" ht="12.75" customHeight="1">
      <c r="A1078" s="34"/>
      <c r="B1078" s="2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s="22" customFormat="1" ht="12.75" customHeight="1">
      <c r="A1079" s="34"/>
      <c r="B1079" s="2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 s="22" customFormat="1" ht="12.75" customHeight="1">
      <c r="A1080" s="34"/>
      <c r="B1080" s="2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s="22" customFormat="1" ht="12.75" customHeight="1">
      <c r="A1081" s="34"/>
      <c r="B1081" s="2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s="22" customFormat="1" ht="12.75" customHeight="1">
      <c r="A1082" s="34"/>
      <c r="B1082" s="2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s="22" customFormat="1" ht="12.75" customHeight="1">
      <c r="A1083" s="34"/>
      <c r="B1083" s="2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 s="22" customFormat="1" ht="12.75" customHeight="1">
      <c r="A1084" s="34"/>
      <c r="B1084" s="2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s="22" customFormat="1" ht="12.75" customHeight="1">
      <c r="A1085" s="34"/>
      <c r="B1085" s="2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 s="22" customFormat="1" ht="12.75" customHeight="1">
      <c r="A1086" s="34"/>
      <c r="B1086" s="2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 s="22" customFormat="1" ht="12.75" customHeight="1">
      <c r="A1087" s="34"/>
      <c r="B1087" s="2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s="22" customFormat="1" ht="12.75" customHeight="1">
      <c r="A1088" s="34"/>
      <c r="B1088" s="2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 s="22" customFormat="1" ht="12.75" customHeight="1">
      <c r="A1089" s="34"/>
      <c r="B1089" s="2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 s="22" customFormat="1" ht="12.75" customHeight="1">
      <c r="A1090" s="34"/>
      <c r="B1090" s="2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s="22" customFormat="1" ht="12.75" customHeight="1">
      <c r="A1091" s="34"/>
      <c r="B1091" s="2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 s="22" customFormat="1" ht="12.75" customHeight="1">
      <c r="A1092" s="34"/>
      <c r="B1092" s="2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1:14" s="22" customFormat="1" ht="12.75" customHeight="1">
      <c r="A1093" s="34"/>
      <c r="B1093" s="2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s="22" customFormat="1" ht="12.75" customHeight="1">
      <c r="A1094" s="34"/>
      <c r="B1094" s="2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s="22" customFormat="1" ht="12.75" customHeight="1">
      <c r="A1095" s="34"/>
      <c r="B1095" s="2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s="22" customFormat="1" ht="12.75" customHeight="1">
      <c r="A1096" s="34"/>
      <c r="B1096" s="2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s="22" customFormat="1" ht="12.75" customHeight="1">
      <c r="A1097" s="34"/>
      <c r="B1097" s="2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s="22" customFormat="1" ht="12.75" customHeight="1">
      <c r="A1098" s="34"/>
      <c r="B1098" s="2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s="22" customFormat="1" ht="12.75" customHeight="1">
      <c r="A1099" s="34"/>
      <c r="B1099" s="2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 s="22" customFormat="1" ht="12.75" customHeight="1">
      <c r="A1100" s="34"/>
      <c r="B1100" s="2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s="22" customFormat="1" ht="12.75" customHeight="1">
      <c r="A1101" s="34"/>
      <c r="B1101" s="2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s="22" customFormat="1" ht="12.75" customHeight="1">
      <c r="A1102" s="34"/>
      <c r="B1102" s="2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s="22" customFormat="1" ht="12.75" customHeight="1">
      <c r="A1103" s="34"/>
      <c r="B1103" s="2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s="22" customFormat="1" ht="12.75" customHeight="1">
      <c r="A1104" s="34"/>
      <c r="B1104" s="2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s="22" customFormat="1" ht="12.75" customHeight="1">
      <c r="A1105" s="34"/>
      <c r="B1105" s="2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s="22" customFormat="1" ht="12.75" customHeight="1">
      <c r="A1106" s="34"/>
      <c r="B1106" s="2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1:14" s="22" customFormat="1" ht="12.75" customHeight="1">
      <c r="A1107" s="34"/>
      <c r="B1107" s="2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1:14" s="22" customFormat="1" ht="12.75" customHeight="1">
      <c r="A1108" s="34"/>
      <c r="B1108" s="2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1:14" s="22" customFormat="1" ht="12.75" customHeight="1">
      <c r="A1109" s="34"/>
      <c r="B1109" s="2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1:14" s="22" customFormat="1" ht="12.75" customHeight="1">
      <c r="A1110" s="34"/>
      <c r="B1110" s="2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1:14" s="22" customFormat="1" ht="12.75" customHeight="1">
      <c r="A1111" s="34"/>
      <c r="B1111" s="2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1:14" s="22" customFormat="1" ht="12.75" customHeight="1">
      <c r="A1112" s="34"/>
      <c r="B1112" s="2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1:14" s="22" customFormat="1" ht="12.75" customHeight="1">
      <c r="A1113" s="34"/>
      <c r="B1113" s="2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1:14" s="22" customFormat="1" ht="12.75" customHeight="1">
      <c r="A1114" s="34"/>
      <c r="B1114" s="2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1:14" s="22" customFormat="1" ht="12.75" customHeight="1">
      <c r="A1115" s="34"/>
      <c r="B1115" s="2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1:14" s="22" customFormat="1" ht="12.75" customHeight="1">
      <c r="A1116" s="34"/>
      <c r="B1116" s="2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 s="22" customFormat="1" ht="12.75" customHeight="1">
      <c r="A1117" s="34"/>
      <c r="B1117" s="2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1:14" s="22" customFormat="1" ht="12.75" customHeight="1">
      <c r="A1118" s="34"/>
      <c r="B1118" s="2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 s="22" customFormat="1" ht="12.75" customHeight="1">
      <c r="A1119" s="34"/>
      <c r="B1119" s="2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1:14" s="22" customFormat="1" ht="12.75" customHeight="1">
      <c r="A1120" s="34"/>
      <c r="B1120" s="2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 s="22" customFormat="1" ht="12.75" customHeight="1">
      <c r="A1121" s="34"/>
      <c r="B1121" s="2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 s="22" customFormat="1" ht="12.75" customHeight="1">
      <c r="A1122" s="34"/>
      <c r="B1122" s="2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</row>
    <row r="1123" spans="1:14" s="22" customFormat="1" ht="12.75" customHeight="1">
      <c r="A1123" s="34"/>
      <c r="B1123" s="2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1:14" s="22" customFormat="1" ht="12.75" customHeight="1">
      <c r="A1124" s="34"/>
      <c r="B1124" s="2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 s="22" customFormat="1" ht="12.75" customHeight="1">
      <c r="A1125" s="34"/>
      <c r="B1125" s="2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1:14" s="22" customFormat="1" ht="12.75" customHeight="1">
      <c r="A1126" s="34"/>
      <c r="B1126" s="2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 s="22" customFormat="1" ht="12.75" customHeight="1">
      <c r="A1127" s="34"/>
      <c r="B1127" s="2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1:14" s="22" customFormat="1" ht="12.75" customHeight="1">
      <c r="A1128" s="34"/>
      <c r="B1128" s="2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 s="22" customFormat="1" ht="12.75" customHeight="1">
      <c r="A1129" s="34"/>
      <c r="B1129" s="2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 s="22" customFormat="1" ht="12.75" customHeight="1">
      <c r="A1130" s="34"/>
      <c r="B1130" s="2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28"/>
      <c r="N1130" s="1"/>
    </row>
    <row r="1131" spans="1:14" s="22" customFormat="1" ht="12.75" customHeight="1">
      <c r="A1131" s="34"/>
      <c r="B1131" s="2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28"/>
      <c r="N1131" s="1"/>
    </row>
    <row r="1132" spans="1:14" s="22" customFormat="1" ht="12.75" customHeight="1">
      <c r="A1132" s="34"/>
      <c r="B1132" s="2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28"/>
      <c r="N1132" s="1"/>
    </row>
    <row r="1133" spans="1:14" s="22" customFormat="1" ht="12.75" customHeight="1">
      <c r="A1133" s="34"/>
      <c r="B1133" s="2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28"/>
      <c r="N1133" s="1"/>
    </row>
    <row r="1134" spans="1:14" s="22" customFormat="1" ht="12.75" customHeight="1">
      <c r="A1134" s="34"/>
      <c r="B1134" s="2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28"/>
      <c r="N1134" s="1"/>
    </row>
    <row r="1135" spans="1:14" s="22" customFormat="1" ht="12.75" customHeight="1">
      <c r="A1135" s="34"/>
      <c r="B1135" s="2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28"/>
      <c r="N1135" s="1"/>
    </row>
    <row r="1136" spans="1:14" s="22" customFormat="1" ht="12.75" customHeight="1">
      <c r="A1136" s="34"/>
      <c r="B1136" s="2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28"/>
      <c r="N1136" s="1"/>
    </row>
    <row r="1137" spans="1:14" s="22" customFormat="1" ht="12.75" customHeight="1">
      <c r="A1137" s="34"/>
      <c r="B1137" s="2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28"/>
      <c r="N1137" s="1"/>
    </row>
    <row r="1138" spans="1:14" s="22" customFormat="1" ht="12.75" customHeight="1">
      <c r="A1138" s="34"/>
      <c r="B1138" s="2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28"/>
      <c r="N1138" s="1"/>
    </row>
    <row r="1139" spans="1:14" s="22" customFormat="1" ht="12.75" customHeight="1">
      <c r="A1139" s="34"/>
      <c r="B1139" s="2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28"/>
      <c r="N1139" s="1"/>
    </row>
    <row r="1140" spans="1:14" s="22" customFormat="1" ht="12.75" customHeight="1">
      <c r="A1140" s="34"/>
      <c r="B1140" s="2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28"/>
      <c r="N1140" s="1"/>
    </row>
    <row r="1141" spans="1:14" s="22" customFormat="1" ht="12.75" customHeight="1">
      <c r="A1141" s="34"/>
      <c r="B1141" s="2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28"/>
      <c r="N1141" s="1"/>
    </row>
    <row r="1142" spans="1:14" s="22" customFormat="1" ht="12.75" customHeight="1">
      <c r="A1142" s="34"/>
      <c r="B1142" s="2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28"/>
      <c r="N1142" s="1"/>
    </row>
    <row r="1143" spans="1:14" s="22" customFormat="1" ht="12.75" customHeight="1">
      <c r="A1143" s="34"/>
      <c r="B1143" s="2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28"/>
      <c r="N1143" s="1"/>
    </row>
    <row r="1144" spans="1:14" s="22" customFormat="1" ht="12.75" customHeight="1">
      <c r="A1144" s="34"/>
      <c r="B1144" s="2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28"/>
      <c r="N1144" s="1"/>
    </row>
    <row r="1145" spans="1:14" s="22" customFormat="1" ht="12.75" customHeight="1">
      <c r="A1145" s="34"/>
      <c r="B1145" s="2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28"/>
      <c r="N1145" s="1"/>
    </row>
    <row r="1146" spans="1:14" s="22" customFormat="1" ht="12.75" customHeight="1">
      <c r="A1146" s="34"/>
      <c r="B1146" s="2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28"/>
      <c r="N1146" s="1"/>
    </row>
    <row r="1147" spans="1:14" s="22" customFormat="1" ht="12.75" customHeight="1">
      <c r="A1147" s="34"/>
      <c r="B1147" s="2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28"/>
      <c r="N1147" s="1"/>
    </row>
    <row r="1148" spans="1:14" s="22" customFormat="1" ht="12.75" customHeight="1">
      <c r="A1148" s="34"/>
      <c r="B1148" s="2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28"/>
      <c r="N1148" s="1"/>
    </row>
    <row r="1149" spans="1:14" s="22" customFormat="1" ht="12.75" customHeight="1">
      <c r="A1149" s="34"/>
      <c r="B1149" s="2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28"/>
      <c r="N1149" s="1"/>
    </row>
    <row r="1150" spans="1:14" s="22" customFormat="1" ht="12.75" customHeight="1">
      <c r="A1150" s="34"/>
      <c r="B1150" s="2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28"/>
      <c r="N1150" s="1"/>
    </row>
    <row r="1151" spans="1:14" s="22" customFormat="1" ht="12.75" customHeight="1">
      <c r="A1151" s="34"/>
      <c r="B1151" s="2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28"/>
      <c r="N1151" s="1"/>
    </row>
    <row r="1152" spans="1:14" s="22" customFormat="1" ht="12.75" customHeight="1">
      <c r="A1152" s="34"/>
      <c r="B1152" s="2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28"/>
      <c r="N1152" s="1"/>
    </row>
    <row r="1153" spans="1:14" s="22" customFormat="1" ht="12.75" customHeight="1">
      <c r="A1153" s="34"/>
      <c r="B1153" s="2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28"/>
      <c r="N1153" s="1"/>
    </row>
    <row r="1154" spans="1:14" s="22" customFormat="1" ht="12.75" customHeight="1">
      <c r="A1154" s="34"/>
      <c r="B1154" s="2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28"/>
      <c r="N1154" s="1"/>
    </row>
    <row r="1155" spans="1:14" s="22" customFormat="1" ht="12.75" customHeight="1">
      <c r="A1155" s="34"/>
      <c r="B1155" s="2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28"/>
      <c r="N1155" s="1"/>
    </row>
    <row r="1156" spans="1:14" s="22" customFormat="1" ht="12.75" customHeight="1">
      <c r="A1156" s="34"/>
      <c r="B1156" s="2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28"/>
      <c r="N1156" s="1"/>
    </row>
    <row r="1157" spans="1:14" s="22" customFormat="1" ht="12.75" customHeight="1">
      <c r="A1157" s="34"/>
      <c r="B1157" s="2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28"/>
      <c r="N1157" s="1"/>
    </row>
    <row r="1158" spans="1:14" s="22" customFormat="1" ht="12.75" customHeight="1">
      <c r="A1158" s="34"/>
      <c r="B1158" s="2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28"/>
      <c r="N1158" s="1"/>
    </row>
    <row r="1159" spans="1:14" s="22" customFormat="1" ht="12.75" customHeight="1">
      <c r="A1159" s="34"/>
      <c r="B1159" s="2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28"/>
      <c r="N1159" s="1"/>
    </row>
    <row r="1160" spans="1:14" s="22" customFormat="1" ht="12.75" customHeight="1">
      <c r="A1160" s="34"/>
      <c r="B1160" s="2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28"/>
      <c r="N1160" s="1"/>
    </row>
    <row r="1161" spans="1:14" s="22" customFormat="1" ht="12.75" customHeight="1">
      <c r="A1161" s="34"/>
      <c r="B1161" s="2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28"/>
      <c r="N1161" s="1"/>
    </row>
    <row r="1162" spans="1:14" s="22" customFormat="1" ht="12.75" customHeight="1">
      <c r="A1162" s="34"/>
      <c r="B1162" s="2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28"/>
      <c r="N1162" s="1"/>
    </row>
    <row r="1163" spans="1:14" s="22" customFormat="1" ht="12.75" customHeight="1">
      <c r="A1163" s="34"/>
      <c r="B1163" s="2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28"/>
      <c r="N1163" s="1"/>
    </row>
    <row r="1164" spans="1:14" s="22" customFormat="1" ht="12.75" customHeight="1">
      <c r="A1164" s="34"/>
      <c r="B1164" s="2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28"/>
      <c r="N1164" s="1"/>
    </row>
    <row r="1165" spans="1:14" s="22" customFormat="1" ht="12.75" customHeight="1">
      <c r="A1165" s="34"/>
      <c r="B1165" s="2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28"/>
      <c r="N1165" s="1"/>
    </row>
    <row r="1166" spans="1:14" s="22" customFormat="1" ht="12.75" customHeight="1">
      <c r="A1166" s="34"/>
      <c r="B1166" s="2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28"/>
      <c r="N1166" s="1"/>
    </row>
    <row r="1167" spans="1:14" s="22" customFormat="1" ht="12.75" customHeight="1">
      <c r="A1167" s="34"/>
      <c r="B1167" s="2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28"/>
      <c r="N1167" s="1"/>
    </row>
    <row r="1168" spans="1:14" s="22" customFormat="1" ht="12.75" customHeight="1">
      <c r="A1168" s="34"/>
      <c r="B1168" s="2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28"/>
      <c r="N1168" s="1"/>
    </row>
    <row r="1169" spans="1:14" s="22" customFormat="1" ht="12.75" customHeight="1">
      <c r="A1169" s="34"/>
      <c r="B1169" s="2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28"/>
      <c r="N1169" s="1"/>
    </row>
    <row r="1170" spans="1:14" s="22" customFormat="1" ht="12.75" customHeight="1">
      <c r="A1170" s="34"/>
      <c r="B1170" s="2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28"/>
      <c r="N1170" s="1"/>
    </row>
    <row r="1171" spans="1:14" s="22" customFormat="1" ht="12.75" customHeight="1">
      <c r="A1171" s="34"/>
      <c r="B1171" s="2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28"/>
      <c r="N1171" s="1"/>
    </row>
    <row r="1172" spans="1:14" s="22" customFormat="1" ht="12.75" customHeight="1">
      <c r="A1172" s="34"/>
      <c r="B1172" s="2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28"/>
      <c r="N1172" s="1"/>
    </row>
    <row r="1173" spans="1:14" s="4" customFormat="1" ht="12.75" customHeight="1">
      <c r="A1173" s="34"/>
      <c r="B1173" s="2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29"/>
      <c r="N1173" s="3"/>
    </row>
    <row r="1174" spans="1:14" s="4" customFormat="1" ht="12.75" customHeight="1">
      <c r="A1174" s="34"/>
      <c r="B1174" s="2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29"/>
      <c r="N1174" s="3"/>
    </row>
    <row r="1175" spans="1:14" s="4" customFormat="1" ht="12.75" customHeight="1">
      <c r="A1175" s="34"/>
      <c r="B1175" s="2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29"/>
      <c r="N1175" s="3"/>
    </row>
    <row r="1176" spans="1:14" s="4" customFormat="1" ht="12.75" customHeight="1">
      <c r="A1176" s="34"/>
      <c r="B1176" s="2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29"/>
      <c r="N1176" s="3"/>
    </row>
    <row r="1177" spans="1:14" s="4" customFormat="1" ht="12.75" customHeight="1">
      <c r="A1177" s="34"/>
      <c r="B1177" s="2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29"/>
      <c r="N1177" s="3"/>
    </row>
    <row r="1178" spans="1:14" s="4" customFormat="1" ht="12.75" customHeight="1">
      <c r="A1178" s="34"/>
      <c r="B1178" s="2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29"/>
      <c r="N1178" s="3"/>
    </row>
    <row r="1179" spans="1:14" s="4" customFormat="1" ht="12.75" customHeight="1">
      <c r="A1179" s="34"/>
      <c r="B1179" s="2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29"/>
      <c r="N1179" s="3"/>
    </row>
    <row r="1180" spans="1:14" s="4" customFormat="1" ht="12.75" customHeight="1">
      <c r="A1180" s="34"/>
      <c r="B1180" s="2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29"/>
      <c r="N1180" s="3"/>
    </row>
    <row r="1181" spans="1:14" s="4" customFormat="1" ht="12.75" customHeight="1">
      <c r="A1181" s="34"/>
      <c r="B1181" s="2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29"/>
      <c r="N1181" s="3"/>
    </row>
    <row r="1182" spans="1:14" s="4" customFormat="1" ht="12.75" customHeight="1">
      <c r="A1182" s="34"/>
      <c r="B1182" s="2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29"/>
      <c r="N1182" s="3"/>
    </row>
    <row r="1183" spans="1:14" s="4" customFormat="1" ht="12.75" customHeight="1">
      <c r="A1183" s="34"/>
      <c r="B1183" s="2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29"/>
      <c r="N1183" s="3"/>
    </row>
    <row r="1184" spans="1:14" s="4" customFormat="1" ht="12.75" customHeight="1">
      <c r="A1184" s="34"/>
      <c r="B1184" s="2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29"/>
      <c r="N1184" s="3"/>
    </row>
    <row r="1185" spans="1:14" s="4" customFormat="1" ht="12.75" customHeight="1">
      <c r="A1185" s="34"/>
      <c r="B1185" s="2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29"/>
      <c r="N1185" s="3"/>
    </row>
    <row r="1186" spans="1:14" s="4" customFormat="1" ht="12.75" customHeight="1">
      <c r="A1186" s="34"/>
      <c r="B1186" s="2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29"/>
      <c r="N1186" s="3"/>
    </row>
    <row r="1187" spans="1:14" s="4" customFormat="1" ht="12.75" customHeight="1">
      <c r="A1187" s="34"/>
      <c r="B1187" s="2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29"/>
      <c r="N1187" s="3"/>
    </row>
    <row r="1188" spans="1:14" s="4" customFormat="1" ht="12.75" customHeight="1">
      <c r="A1188" s="34"/>
      <c r="B1188" s="2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29"/>
      <c r="N1188" s="3"/>
    </row>
    <row r="1189" spans="1:14" s="4" customFormat="1" ht="12.75" customHeight="1">
      <c r="A1189" s="34"/>
      <c r="B1189" s="2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29"/>
      <c r="N1189" s="3"/>
    </row>
    <row r="1190" spans="1:14" s="4" customFormat="1" ht="12.75" customHeight="1">
      <c r="A1190" s="34"/>
      <c r="B1190" s="2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29"/>
      <c r="N1190" s="3"/>
    </row>
    <row r="1191" spans="1:14" s="4" customFormat="1" ht="12.75" customHeight="1">
      <c r="A1191" s="34"/>
      <c r="B1191" s="2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29"/>
      <c r="N1191" s="3"/>
    </row>
    <row r="1192" spans="1:14" s="4" customFormat="1" ht="12.75" customHeight="1">
      <c r="A1192" s="34"/>
      <c r="B1192" s="2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29"/>
      <c r="N1192" s="3"/>
    </row>
    <row r="1193" spans="1:14" s="4" customFormat="1" ht="12.75" customHeight="1">
      <c r="A1193" s="34"/>
      <c r="B1193" s="2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29"/>
      <c r="N1193" s="3"/>
    </row>
    <row r="1194" spans="1:14" s="4" customFormat="1" ht="12.75" customHeight="1">
      <c r="A1194" s="34"/>
      <c r="B1194" s="2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29"/>
      <c r="N1194" s="3"/>
    </row>
    <row r="1195" spans="1:14" s="4" customFormat="1" ht="12.75" customHeight="1">
      <c r="A1195" s="34"/>
      <c r="B1195" s="2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29"/>
      <c r="N1195" s="3"/>
    </row>
    <row r="1196" spans="1:14" s="4" customFormat="1" ht="12.75" customHeight="1">
      <c r="A1196" s="34"/>
      <c r="B1196" s="2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29"/>
      <c r="N1196" s="3"/>
    </row>
    <row r="1197" spans="1:14" s="4" customFormat="1" ht="12.75" customHeight="1">
      <c r="A1197" s="34"/>
      <c r="B1197" s="2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29"/>
      <c r="N1197" s="3"/>
    </row>
    <row r="1198" spans="1:14" s="4" customFormat="1" ht="12.75" customHeight="1">
      <c r="A1198" s="34"/>
      <c r="B1198" s="2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29"/>
      <c r="N1198" s="3"/>
    </row>
    <row r="1199" spans="1:14" s="4" customFormat="1" ht="12.75" customHeight="1">
      <c r="A1199" s="34"/>
      <c r="B1199" s="2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29"/>
      <c r="N1199" s="3"/>
    </row>
    <row r="1200" spans="1:14" s="4" customFormat="1" ht="10.5">
      <c r="A1200" s="34"/>
      <c r="B1200" s="2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29"/>
      <c r="N1200" s="3"/>
    </row>
    <row r="1201" spans="1:14" s="4" customFormat="1" ht="10.5">
      <c r="A1201" s="34"/>
      <c r="B1201" s="2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29"/>
      <c r="N1201" s="3"/>
    </row>
    <row r="1202" spans="1:14" s="4" customFormat="1" ht="10.5">
      <c r="A1202" s="34"/>
      <c r="B1202" s="2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29"/>
      <c r="N1202" s="3"/>
    </row>
    <row r="1203" spans="1:14" s="4" customFormat="1" ht="10.5">
      <c r="A1203" s="34"/>
      <c r="B1203" s="2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29"/>
      <c r="N1203" s="3"/>
    </row>
    <row r="1204" spans="1:14" s="4" customFormat="1" ht="10.5">
      <c r="A1204" s="34"/>
      <c r="B1204" s="2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29"/>
      <c r="N1204" s="3"/>
    </row>
    <row r="1205" spans="1:14" s="4" customFormat="1" ht="10.5">
      <c r="A1205" s="34"/>
      <c r="B1205" s="2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29"/>
      <c r="N1205" s="3"/>
    </row>
    <row r="1206" spans="1:14" s="4" customFormat="1" ht="10.5">
      <c r="A1206" s="34"/>
      <c r="B1206" s="2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29"/>
      <c r="N1206" s="3"/>
    </row>
    <row r="1207" spans="1:14" s="4" customFormat="1" ht="10.5">
      <c r="A1207" s="34"/>
      <c r="B1207" s="2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29"/>
      <c r="N1207" s="3"/>
    </row>
    <row r="1208" spans="1:14" s="4" customFormat="1" ht="10.5">
      <c r="A1208" s="34"/>
      <c r="B1208" s="2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29"/>
      <c r="N1208" s="3"/>
    </row>
    <row r="1209" spans="1:14" s="4" customFormat="1" ht="10.5">
      <c r="A1209" s="34"/>
      <c r="B1209" s="2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29"/>
      <c r="N1209" s="3"/>
    </row>
    <row r="1210" spans="1:14" s="4" customFormat="1" ht="10.5">
      <c r="A1210" s="34"/>
      <c r="B1210" s="2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29"/>
      <c r="N1210" s="3"/>
    </row>
    <row r="1211" spans="1:14" s="4" customFormat="1" ht="10.5">
      <c r="A1211" s="34"/>
      <c r="B1211" s="2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29"/>
      <c r="N1211" s="3"/>
    </row>
    <row r="1212" spans="1:14" s="4" customFormat="1" ht="10.5">
      <c r="A1212" s="34"/>
      <c r="B1212" s="2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29"/>
      <c r="N1212" s="3"/>
    </row>
    <row r="1213" spans="1:14" s="4" customFormat="1" ht="10.5">
      <c r="A1213" s="34"/>
      <c r="B1213" s="2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29"/>
      <c r="N1213" s="3"/>
    </row>
    <row r="1214" spans="1:14" s="4" customFormat="1" ht="10.5">
      <c r="A1214" s="34"/>
      <c r="B1214" s="2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29"/>
      <c r="N1214" s="3"/>
    </row>
    <row r="1215" spans="1:14" s="4" customFormat="1" ht="10.5">
      <c r="A1215" s="34"/>
      <c r="B1215" s="2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29"/>
      <c r="N1215" s="3"/>
    </row>
    <row r="1216" spans="1:14" s="4" customFormat="1" ht="10.5">
      <c r="A1216" s="34"/>
      <c r="B1216" s="2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29"/>
      <c r="N1216" s="3"/>
    </row>
    <row r="1217" spans="1:14" s="4" customFormat="1" ht="10.5">
      <c r="A1217" s="34"/>
      <c r="B1217" s="2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29"/>
      <c r="N1217" s="3"/>
    </row>
    <row r="1218" spans="1:14" s="4" customFormat="1" ht="10.5">
      <c r="A1218" s="34"/>
      <c r="B1218" s="2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29"/>
      <c r="N1218" s="3"/>
    </row>
    <row r="1219" spans="1:14" s="4" customFormat="1" ht="10.5">
      <c r="A1219" s="34"/>
      <c r="B1219" s="2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29"/>
      <c r="N1219" s="3"/>
    </row>
    <row r="1220" spans="1:14" s="4" customFormat="1" ht="10.5">
      <c r="A1220" s="34"/>
      <c r="B1220" s="2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29"/>
      <c r="N1220" s="3"/>
    </row>
    <row r="1221" spans="1:14" s="4" customFormat="1" ht="10.5">
      <c r="A1221" s="34"/>
      <c r="B1221" s="2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29"/>
      <c r="N1221" s="3"/>
    </row>
    <row r="1222" spans="1:14" s="4" customFormat="1" ht="10.5">
      <c r="A1222" s="34"/>
      <c r="B1222" s="2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29"/>
      <c r="N1222" s="3"/>
    </row>
    <row r="1223" spans="1:14" s="4" customFormat="1" ht="10.5">
      <c r="A1223" s="34"/>
      <c r="B1223" s="2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29"/>
      <c r="N1223" s="3"/>
    </row>
    <row r="1224" spans="1:14" s="4" customFormat="1" ht="10.5">
      <c r="A1224" s="34"/>
      <c r="B1224" s="2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29"/>
      <c r="N1224" s="3"/>
    </row>
    <row r="1225" spans="1:14" s="4" customFormat="1" ht="10.5">
      <c r="A1225" s="34"/>
      <c r="B1225" s="2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29"/>
      <c r="N1225" s="3"/>
    </row>
    <row r="1226" spans="1:14" s="4" customFormat="1" ht="10.5">
      <c r="A1226" s="34"/>
      <c r="B1226" s="2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29"/>
      <c r="N1226" s="3"/>
    </row>
    <row r="1227" spans="1:14" s="4" customFormat="1" ht="10.5">
      <c r="A1227" s="34"/>
      <c r="B1227" s="2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29"/>
      <c r="N1227" s="3"/>
    </row>
    <row r="1228" spans="1:14" s="4" customFormat="1" ht="10.5">
      <c r="A1228" s="34"/>
      <c r="B1228" s="2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29"/>
      <c r="N1228" s="3"/>
    </row>
    <row r="1229" spans="1:14" s="4" customFormat="1" ht="10.5">
      <c r="A1229" s="34"/>
      <c r="B1229" s="2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29"/>
      <c r="N1229" s="3"/>
    </row>
    <row r="1230" spans="1:14" s="4" customFormat="1" ht="10.5">
      <c r="A1230" s="34"/>
      <c r="B1230" s="2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29"/>
      <c r="N1230" s="3"/>
    </row>
    <row r="1231" spans="1:14" s="4" customFormat="1" ht="10.5">
      <c r="A1231" s="34"/>
      <c r="B1231" s="2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29"/>
      <c r="N1231" s="3"/>
    </row>
    <row r="1232" spans="1:14" s="4" customFormat="1" ht="10.5">
      <c r="A1232" s="34"/>
      <c r="B1232" s="2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29"/>
      <c r="N1232" s="3"/>
    </row>
    <row r="1233" spans="1:14" s="4" customFormat="1" ht="10.5">
      <c r="A1233" s="34"/>
      <c r="B1233" s="2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29"/>
      <c r="N1233" s="3"/>
    </row>
    <row r="1234" spans="1:14" s="4" customFormat="1" ht="10.5">
      <c r="A1234" s="34"/>
      <c r="B1234" s="2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29"/>
      <c r="N1234" s="3"/>
    </row>
    <row r="1235" spans="1:14" s="4" customFormat="1" ht="10.5">
      <c r="A1235" s="34"/>
      <c r="B1235" s="2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29"/>
      <c r="N1235" s="3"/>
    </row>
    <row r="1236" spans="1:14" s="4" customFormat="1" ht="10.5">
      <c r="A1236" s="34"/>
      <c r="B1236" s="2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29"/>
      <c r="N1236" s="3"/>
    </row>
    <row r="1237" spans="1:14" s="4" customFormat="1" ht="10.5">
      <c r="A1237" s="34"/>
      <c r="B1237" s="2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29"/>
      <c r="N1237" s="3"/>
    </row>
    <row r="1238" spans="1:14" s="4" customFormat="1" ht="10.5">
      <c r="A1238" s="34"/>
      <c r="B1238" s="2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29"/>
      <c r="N1238" s="3"/>
    </row>
    <row r="1239" spans="1:14" s="4" customFormat="1" ht="10.5">
      <c r="A1239" s="34"/>
      <c r="B1239" s="2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29"/>
      <c r="N1239" s="3"/>
    </row>
    <row r="1240" spans="1:14" s="4" customFormat="1" ht="10.5">
      <c r="A1240" s="34"/>
      <c r="B1240" s="2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29"/>
      <c r="N1240" s="3"/>
    </row>
    <row r="1241" spans="1:14" s="4" customFormat="1" ht="10.5">
      <c r="A1241" s="34"/>
      <c r="B1241" s="2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29"/>
      <c r="N1241" s="3"/>
    </row>
    <row r="1242" spans="1:14" s="4" customFormat="1" ht="10.5">
      <c r="A1242" s="34"/>
      <c r="B1242" s="2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29"/>
      <c r="N1242" s="3"/>
    </row>
    <row r="1243" spans="1:14" s="4" customFormat="1" ht="10.5">
      <c r="A1243" s="34"/>
      <c r="B1243" s="2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29"/>
      <c r="N1243" s="3"/>
    </row>
    <row r="1244" spans="1:14" s="4" customFormat="1" ht="10.5">
      <c r="A1244" s="34"/>
      <c r="B1244" s="2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29"/>
      <c r="N1244" s="3"/>
    </row>
    <row r="1245" spans="1:14" s="4" customFormat="1" ht="10.5">
      <c r="A1245" s="34"/>
      <c r="B1245" s="2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29"/>
      <c r="N1245" s="3"/>
    </row>
    <row r="1246" spans="1:14" s="4" customFormat="1" ht="10.5">
      <c r="A1246" s="34"/>
      <c r="B1246" s="2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29"/>
      <c r="N1246" s="3"/>
    </row>
    <row r="1247" spans="1:14" s="4" customFormat="1" ht="10.5">
      <c r="A1247" s="34"/>
      <c r="B1247" s="2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29"/>
      <c r="N1247" s="3"/>
    </row>
    <row r="1248" spans="1:14" s="4" customFormat="1" ht="10.5">
      <c r="A1248" s="34"/>
      <c r="B1248" s="2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29"/>
      <c r="N1248" s="3"/>
    </row>
    <row r="1249" spans="1:14" s="4" customFormat="1" ht="10.5">
      <c r="A1249" s="34"/>
      <c r="B1249" s="2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29"/>
      <c r="N1249" s="3"/>
    </row>
    <row r="1250" spans="1:14" s="4" customFormat="1" ht="10.5">
      <c r="A1250" s="34"/>
      <c r="B1250" s="2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29"/>
      <c r="N1250" s="3"/>
    </row>
    <row r="1251" spans="1:14" s="4" customFormat="1" ht="10.5">
      <c r="A1251" s="34"/>
      <c r="B1251" s="2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29"/>
      <c r="N1251" s="3"/>
    </row>
    <row r="1252" spans="1:14" s="4" customFormat="1" ht="10.5">
      <c r="A1252" s="34"/>
      <c r="B1252" s="2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29"/>
      <c r="N1252" s="3"/>
    </row>
    <row r="1253" spans="1:14" s="4" customFormat="1" ht="10.5">
      <c r="A1253" s="34"/>
      <c r="B1253" s="2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29"/>
      <c r="N1253" s="3"/>
    </row>
    <row r="1254" spans="1:14" s="4" customFormat="1" ht="10.5">
      <c r="A1254" s="34"/>
      <c r="B1254" s="2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29"/>
      <c r="N1254" s="3"/>
    </row>
    <row r="1255" spans="1:14" s="4" customFormat="1" ht="10.5">
      <c r="A1255" s="34"/>
      <c r="B1255" s="2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29"/>
      <c r="N1255" s="3"/>
    </row>
    <row r="1256" spans="1:14" s="4" customFormat="1" ht="10.5">
      <c r="A1256" s="34"/>
      <c r="B1256" s="2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29"/>
      <c r="N1256" s="3"/>
    </row>
    <row r="1257" spans="1:14" s="4" customFormat="1" ht="10.5">
      <c r="A1257" s="34"/>
      <c r="B1257" s="2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29"/>
      <c r="N1257" s="3"/>
    </row>
    <row r="1258" spans="1:14" s="4" customFormat="1" ht="10.5">
      <c r="A1258" s="34"/>
      <c r="B1258" s="2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29"/>
      <c r="N1258" s="3"/>
    </row>
    <row r="1259" spans="1:14" s="4" customFormat="1" ht="10.5">
      <c r="A1259" s="34"/>
      <c r="B1259" s="2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29"/>
      <c r="N1259" s="3"/>
    </row>
    <row r="1260" spans="1:14" s="4" customFormat="1" ht="10.5">
      <c r="A1260" s="34"/>
      <c r="B1260" s="2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29"/>
      <c r="N1260" s="3"/>
    </row>
    <row r="1261" spans="1:14" s="4" customFormat="1" ht="10.5">
      <c r="A1261" s="34"/>
      <c r="B1261" s="2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29"/>
      <c r="N1261" s="3"/>
    </row>
    <row r="1262" spans="1:14" s="4" customFormat="1" ht="10.5">
      <c r="A1262" s="34"/>
      <c r="B1262" s="2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29"/>
      <c r="N1262" s="3"/>
    </row>
    <row r="1263" spans="1:14" s="4" customFormat="1" ht="10.5">
      <c r="A1263" s="34"/>
      <c r="B1263" s="2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29"/>
      <c r="N1263" s="3"/>
    </row>
    <row r="1264" spans="1:14" s="4" customFormat="1" ht="10.5">
      <c r="A1264" s="34"/>
      <c r="B1264" s="2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29"/>
      <c r="N1264" s="3"/>
    </row>
    <row r="1265" spans="1:14" s="4" customFormat="1" ht="10.5">
      <c r="A1265" s="34"/>
      <c r="B1265" s="2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29"/>
      <c r="N1265" s="3"/>
    </row>
    <row r="1266" spans="1:14" s="4" customFormat="1" ht="10.5">
      <c r="A1266" s="34"/>
      <c r="B1266" s="2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29"/>
      <c r="N1266" s="3"/>
    </row>
    <row r="1267" spans="1:14" s="4" customFormat="1" ht="10.5">
      <c r="A1267" s="34"/>
      <c r="B1267" s="2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29"/>
      <c r="N1267" s="3"/>
    </row>
    <row r="1268" spans="1:14" s="4" customFormat="1" ht="10.5">
      <c r="A1268" s="34"/>
      <c r="B1268" s="2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29"/>
      <c r="N1268" s="3"/>
    </row>
    <row r="1269" spans="1:14" s="4" customFormat="1" ht="10.5">
      <c r="A1269" s="34"/>
      <c r="B1269" s="2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29"/>
      <c r="N1269" s="3"/>
    </row>
    <row r="1270" spans="1:14" s="4" customFormat="1" ht="10.5">
      <c r="A1270" s="34"/>
      <c r="B1270" s="2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29"/>
      <c r="N1270" s="3"/>
    </row>
    <row r="1271" spans="1:14" s="4" customFormat="1" ht="10.5">
      <c r="A1271" s="34"/>
      <c r="B1271" s="2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29"/>
      <c r="N1271" s="3"/>
    </row>
    <row r="1272" spans="1:14" s="4" customFormat="1" ht="10.5">
      <c r="A1272" s="34"/>
      <c r="B1272" s="2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29"/>
      <c r="N1272" s="3"/>
    </row>
    <row r="1273" spans="1:14" s="4" customFormat="1" ht="10.5">
      <c r="A1273" s="34"/>
      <c r="B1273" s="2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29"/>
      <c r="N1273" s="3"/>
    </row>
    <row r="1274" spans="1:14" s="4" customFormat="1" ht="10.5">
      <c r="A1274" s="34"/>
      <c r="B1274" s="2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29"/>
      <c r="N1274" s="3"/>
    </row>
    <row r="1275" spans="1:14" s="4" customFormat="1" ht="10.5">
      <c r="A1275" s="34"/>
      <c r="B1275" s="2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29"/>
      <c r="N1275" s="3"/>
    </row>
    <row r="1276" spans="1:14" s="4" customFormat="1" ht="10.5">
      <c r="A1276" s="34"/>
      <c r="B1276" s="2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29"/>
      <c r="N1276" s="3"/>
    </row>
    <row r="1277" spans="1:14" s="4" customFormat="1" ht="10.5">
      <c r="A1277" s="34"/>
      <c r="B1277" s="2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29"/>
      <c r="N1277" s="3"/>
    </row>
    <row r="1278" spans="1:14" s="4" customFormat="1" ht="10.5">
      <c r="A1278" s="34"/>
      <c r="B1278" s="2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29"/>
      <c r="N1278" s="3"/>
    </row>
    <row r="1279" spans="1:14" s="4" customFormat="1" ht="10.5">
      <c r="A1279" s="34"/>
      <c r="B1279" s="2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29"/>
      <c r="N1279" s="3"/>
    </row>
    <row r="1280" spans="1:14" s="4" customFormat="1" ht="10.5">
      <c r="A1280" s="34"/>
      <c r="B1280" s="2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29"/>
      <c r="N1280" s="3"/>
    </row>
    <row r="1281" spans="1:14" s="4" customFormat="1" ht="10.5">
      <c r="A1281" s="34"/>
      <c r="B1281" s="2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29"/>
      <c r="N1281" s="3"/>
    </row>
    <row r="1282" spans="1:14" s="4" customFormat="1" ht="10.5">
      <c r="A1282" s="34"/>
      <c r="B1282" s="2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29"/>
      <c r="N1282" s="3"/>
    </row>
    <row r="1283" spans="1:14" s="4" customFormat="1" ht="10.5">
      <c r="A1283" s="34"/>
      <c r="B1283" s="2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29"/>
      <c r="N1283" s="3"/>
    </row>
    <row r="1284" spans="1:14" s="4" customFormat="1" ht="10.5">
      <c r="A1284" s="34"/>
      <c r="B1284" s="2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29"/>
      <c r="N1284" s="3"/>
    </row>
    <row r="1285" spans="1:14" s="4" customFormat="1" ht="10.5">
      <c r="A1285" s="34"/>
      <c r="B1285" s="2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29"/>
      <c r="N1285" s="3"/>
    </row>
    <row r="1286" spans="1:14" s="4" customFormat="1" ht="10.5">
      <c r="A1286" s="34"/>
      <c r="B1286" s="2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29"/>
      <c r="N1286" s="3"/>
    </row>
    <row r="1287" spans="1:14" s="4" customFormat="1" ht="10.5">
      <c r="A1287" s="34"/>
      <c r="B1287" s="2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29"/>
      <c r="N1287" s="3"/>
    </row>
    <row r="1288" spans="1:14" s="4" customFormat="1" ht="10.5">
      <c r="A1288" s="34"/>
      <c r="B1288" s="2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29"/>
      <c r="N1288" s="3"/>
    </row>
    <row r="1289" spans="1:14" s="4" customFormat="1" ht="10.5">
      <c r="A1289" s="34"/>
      <c r="B1289" s="2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29"/>
      <c r="N1289" s="3"/>
    </row>
    <row r="1290" spans="1:14" s="4" customFormat="1" ht="10.5">
      <c r="A1290" s="34"/>
      <c r="B1290" s="2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29"/>
      <c r="N1290" s="3"/>
    </row>
    <row r="1291" spans="1:14" s="4" customFormat="1" ht="10.5">
      <c r="A1291" s="34"/>
      <c r="B1291" s="2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29"/>
      <c r="N1291" s="3"/>
    </row>
    <row r="1292" spans="1:14" s="4" customFormat="1" ht="10.5">
      <c r="A1292" s="34"/>
      <c r="B1292" s="2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29"/>
      <c r="N1292" s="3"/>
    </row>
    <row r="1293" spans="1:14" s="4" customFormat="1" ht="10.5">
      <c r="A1293" s="34"/>
      <c r="B1293" s="2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29"/>
      <c r="N1293" s="3"/>
    </row>
    <row r="1294" spans="1:14" s="4" customFormat="1" ht="10.5">
      <c r="A1294" s="34"/>
      <c r="B1294" s="2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29"/>
      <c r="N1294" s="3"/>
    </row>
    <row r="1295" spans="1:14" s="4" customFormat="1" ht="10.5">
      <c r="A1295" s="34"/>
      <c r="B1295" s="2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29"/>
      <c r="N1295" s="3"/>
    </row>
    <row r="1296" spans="1:14" s="4" customFormat="1" ht="10.5">
      <c r="A1296" s="34"/>
      <c r="B1296" s="2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29"/>
      <c r="N1296" s="3"/>
    </row>
    <row r="1297" spans="1:14" s="4" customFormat="1" ht="10.5">
      <c r="A1297" s="34"/>
      <c r="B1297" s="2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29"/>
      <c r="N1297" s="3"/>
    </row>
    <row r="1298" spans="1:14" s="4" customFormat="1" ht="10.5">
      <c r="A1298" s="34"/>
      <c r="B1298" s="2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29"/>
      <c r="N1298" s="3"/>
    </row>
    <row r="1299" spans="1:14" s="4" customFormat="1" ht="10.5">
      <c r="A1299" s="34"/>
      <c r="B1299" s="2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29"/>
      <c r="N1299" s="3"/>
    </row>
    <row r="1300" spans="1:14" s="4" customFormat="1" ht="10.5">
      <c r="A1300" s="34"/>
      <c r="B1300" s="2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29"/>
      <c r="N1300" s="3"/>
    </row>
    <row r="1301" spans="1:14" s="4" customFormat="1" ht="10.5">
      <c r="A1301" s="34"/>
      <c r="B1301" s="2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29"/>
      <c r="N1301" s="3"/>
    </row>
    <row r="1302" spans="1:14" s="4" customFormat="1" ht="10.5">
      <c r="A1302" s="34"/>
      <c r="B1302" s="2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29"/>
      <c r="N1302" s="3"/>
    </row>
    <row r="1303" spans="1:14" s="4" customFormat="1" ht="10.5">
      <c r="A1303" s="34"/>
      <c r="B1303" s="2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29"/>
      <c r="N1303" s="3"/>
    </row>
    <row r="1304" spans="1:14" s="4" customFormat="1" ht="10.5">
      <c r="A1304" s="34"/>
      <c r="B1304" s="2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29"/>
      <c r="N1304" s="3"/>
    </row>
    <row r="1305" spans="1:14" s="4" customFormat="1" ht="10.5">
      <c r="A1305" s="34"/>
      <c r="B1305" s="2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29"/>
      <c r="N1305" s="3"/>
    </row>
    <row r="1306" spans="1:14" s="4" customFormat="1" ht="10.5">
      <c r="A1306" s="34"/>
      <c r="B1306" s="2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29"/>
      <c r="N1306" s="3"/>
    </row>
    <row r="1307" spans="1:14" s="4" customFormat="1" ht="10.5">
      <c r="A1307" s="34"/>
      <c r="B1307" s="2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29"/>
      <c r="N1307" s="3"/>
    </row>
    <row r="1308" spans="1:14" s="4" customFormat="1" ht="10.5">
      <c r="A1308" s="34"/>
      <c r="B1308" s="2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29"/>
      <c r="N1308" s="3"/>
    </row>
    <row r="1309" spans="1:14" s="4" customFormat="1" ht="10.5">
      <c r="A1309" s="34"/>
      <c r="B1309" s="2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29"/>
      <c r="N1309" s="3"/>
    </row>
    <row r="1310" spans="1:14" s="4" customFormat="1" ht="10.5">
      <c r="A1310" s="34"/>
      <c r="B1310" s="2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29"/>
      <c r="N1310" s="3"/>
    </row>
    <row r="1311" spans="1:14" s="4" customFormat="1" ht="10.5">
      <c r="A1311" s="34"/>
      <c r="B1311" s="2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29"/>
      <c r="N1311" s="3"/>
    </row>
    <row r="1312" spans="1:14" s="4" customFormat="1" ht="10.5">
      <c r="A1312" s="34"/>
      <c r="B1312" s="2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29"/>
      <c r="N1312" s="3"/>
    </row>
    <row r="1313" spans="1:14" s="4" customFormat="1" ht="10.5">
      <c r="A1313" s="34"/>
      <c r="B1313" s="2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29"/>
      <c r="N1313" s="3"/>
    </row>
    <row r="1314" spans="1:14" s="4" customFormat="1" ht="10.5">
      <c r="A1314" s="34"/>
      <c r="B1314" s="2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29"/>
      <c r="N1314" s="3"/>
    </row>
    <row r="1315" spans="1:14" s="4" customFormat="1" ht="10.5">
      <c r="A1315" s="34"/>
      <c r="B1315" s="2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29"/>
      <c r="N1315" s="3"/>
    </row>
    <row r="1316" spans="1:14" s="4" customFormat="1" ht="10.5">
      <c r="A1316" s="34"/>
      <c r="B1316" s="2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29"/>
      <c r="N1316" s="3"/>
    </row>
    <row r="1317" spans="1:14" s="4" customFormat="1" ht="10.5">
      <c r="A1317" s="34"/>
      <c r="B1317" s="2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29"/>
      <c r="N1317" s="3"/>
    </row>
    <row r="1318" spans="1:14" s="4" customFormat="1" ht="10.5">
      <c r="A1318" s="34"/>
      <c r="B1318" s="2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29"/>
      <c r="N1318" s="3"/>
    </row>
    <row r="1319" spans="1:14" s="4" customFormat="1" ht="10.5">
      <c r="A1319" s="34"/>
      <c r="B1319" s="2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29"/>
      <c r="N1319" s="3"/>
    </row>
    <row r="1320" spans="1:14" s="4" customFormat="1" ht="10.5">
      <c r="A1320" s="34"/>
      <c r="B1320" s="2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29"/>
      <c r="N1320" s="3"/>
    </row>
    <row r="1321" spans="1:14" s="4" customFormat="1" ht="10.5">
      <c r="A1321" s="34"/>
      <c r="B1321" s="2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29"/>
      <c r="N1321" s="3"/>
    </row>
    <row r="1322" spans="1:14" s="4" customFormat="1" ht="10.5">
      <c r="A1322" s="34"/>
      <c r="B1322" s="2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29"/>
      <c r="N1322" s="3"/>
    </row>
    <row r="1323" spans="1:14" s="4" customFormat="1" ht="10.5">
      <c r="A1323" s="34"/>
      <c r="B1323" s="2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29"/>
      <c r="N1323" s="3"/>
    </row>
    <row r="1324" spans="1:14" s="4" customFormat="1" ht="10.5">
      <c r="A1324" s="34"/>
      <c r="B1324" s="2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29"/>
      <c r="N1324" s="3"/>
    </row>
    <row r="1325" spans="1:14" s="4" customFormat="1" ht="10.5">
      <c r="A1325" s="34"/>
      <c r="B1325" s="2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29"/>
      <c r="N1325" s="3"/>
    </row>
    <row r="1326" spans="1:14" s="4" customFormat="1" ht="10.5">
      <c r="A1326" s="34"/>
      <c r="B1326" s="2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29"/>
      <c r="N1326" s="3"/>
    </row>
    <row r="1327" spans="1:14" s="4" customFormat="1" ht="10.5">
      <c r="A1327" s="34"/>
      <c r="B1327" s="2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29"/>
      <c r="N1327" s="3"/>
    </row>
    <row r="1328" spans="1:14" s="4" customFormat="1" ht="10.5">
      <c r="A1328" s="34"/>
      <c r="B1328" s="2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29"/>
      <c r="N1328" s="3"/>
    </row>
    <row r="1329" spans="1:14" s="4" customFormat="1" ht="10.5">
      <c r="A1329" s="34"/>
      <c r="B1329" s="2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29"/>
      <c r="N1329" s="3"/>
    </row>
    <row r="1330" spans="1:14" s="4" customFormat="1" ht="10.5">
      <c r="A1330" s="34"/>
      <c r="B1330" s="2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29"/>
      <c r="N1330" s="3"/>
    </row>
    <row r="1331" spans="1:14" s="4" customFormat="1" ht="10.5">
      <c r="A1331" s="34"/>
      <c r="B1331" s="2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29"/>
      <c r="N1331" s="3"/>
    </row>
    <row r="1332" spans="1:14" s="4" customFormat="1" ht="10.5">
      <c r="A1332" s="34"/>
      <c r="B1332" s="2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29"/>
      <c r="N1332" s="3"/>
    </row>
    <row r="1333" spans="1:14" s="4" customFormat="1" ht="10.5">
      <c r="A1333" s="34"/>
      <c r="B1333" s="2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29"/>
      <c r="N1333" s="3"/>
    </row>
    <row r="1334" spans="1:14" s="4" customFormat="1" ht="10.5">
      <c r="A1334" s="34"/>
      <c r="B1334" s="2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29"/>
      <c r="N1334" s="3"/>
    </row>
    <row r="1335" spans="1:14" s="4" customFormat="1" ht="10.5">
      <c r="A1335" s="34"/>
      <c r="B1335" s="2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29"/>
      <c r="N1335" s="3"/>
    </row>
    <row r="1336" spans="1:14" s="4" customFormat="1" ht="10.5">
      <c r="A1336" s="34"/>
      <c r="B1336" s="2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29"/>
      <c r="N1336" s="3"/>
    </row>
    <row r="1337" spans="1:14" s="4" customFormat="1" ht="10.5">
      <c r="A1337" s="34"/>
      <c r="B1337" s="2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29"/>
      <c r="N1337" s="3"/>
    </row>
    <row r="1338" spans="1:14" s="4" customFormat="1" ht="10.5">
      <c r="A1338" s="34"/>
      <c r="B1338" s="2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29"/>
      <c r="N1338" s="3"/>
    </row>
    <row r="1339" spans="1:14" s="4" customFormat="1" ht="10.5">
      <c r="A1339" s="34"/>
      <c r="B1339" s="2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29"/>
      <c r="N1339" s="3"/>
    </row>
    <row r="1340" spans="1:14" s="4" customFormat="1" ht="10.5">
      <c r="A1340" s="34"/>
      <c r="B1340" s="2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29"/>
      <c r="N1340" s="3"/>
    </row>
    <row r="1341" spans="1:14" s="4" customFormat="1" ht="10.5">
      <c r="A1341" s="34"/>
      <c r="B1341" s="2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29"/>
      <c r="N1341" s="3"/>
    </row>
    <row r="1342" spans="1:14" s="4" customFormat="1" ht="10.5">
      <c r="A1342" s="34"/>
      <c r="B1342" s="2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29"/>
      <c r="N1342" s="3"/>
    </row>
    <row r="1343" spans="1:14" s="4" customFormat="1" ht="10.5">
      <c r="A1343" s="34"/>
      <c r="B1343" s="2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29"/>
      <c r="N1343" s="3"/>
    </row>
    <row r="1344" spans="1:14" s="4" customFormat="1" ht="10.5">
      <c r="A1344" s="34"/>
      <c r="B1344" s="2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29"/>
      <c r="N1344" s="3"/>
    </row>
    <row r="1345" spans="1:14" s="4" customFormat="1" ht="10.5">
      <c r="A1345" s="34"/>
      <c r="B1345" s="2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29"/>
      <c r="N1345" s="3"/>
    </row>
    <row r="1346" spans="1:14" s="4" customFormat="1" ht="10.5">
      <c r="A1346" s="34"/>
      <c r="B1346" s="2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29"/>
      <c r="N1346" s="3"/>
    </row>
    <row r="1347" spans="1:14" s="4" customFormat="1" ht="10.5">
      <c r="A1347" s="34"/>
      <c r="B1347" s="2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29"/>
      <c r="N1347" s="3"/>
    </row>
    <row r="1348" spans="1:14" s="4" customFormat="1" ht="10.5">
      <c r="A1348" s="34"/>
      <c r="B1348" s="2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29"/>
      <c r="N1348" s="3"/>
    </row>
    <row r="1349" spans="1:14" s="4" customFormat="1" ht="10.5">
      <c r="A1349" s="34"/>
      <c r="B1349" s="2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29"/>
      <c r="N1349" s="3"/>
    </row>
    <row r="1350" spans="1:14" s="4" customFormat="1" ht="10.5">
      <c r="A1350" s="34"/>
      <c r="B1350" s="2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29"/>
      <c r="N1350" s="3"/>
    </row>
    <row r="1351" spans="1:14" s="4" customFormat="1" ht="10.5">
      <c r="A1351" s="34"/>
      <c r="B1351" s="2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29"/>
      <c r="N1351" s="3"/>
    </row>
    <row r="1352" spans="1:14" s="4" customFormat="1" ht="10.5">
      <c r="A1352" s="34"/>
      <c r="B1352" s="2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29"/>
      <c r="N1352" s="3"/>
    </row>
    <row r="1353" spans="1:14" s="4" customFormat="1" ht="10.5">
      <c r="A1353" s="34"/>
      <c r="B1353" s="2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29"/>
      <c r="N1353" s="3"/>
    </row>
    <row r="1354" spans="1:14" s="4" customFormat="1" ht="10.5">
      <c r="A1354" s="34"/>
      <c r="B1354" s="2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29"/>
      <c r="N1354" s="3"/>
    </row>
    <row r="1355" spans="1:14" s="4" customFormat="1" ht="10.5">
      <c r="A1355" s="34"/>
      <c r="B1355" s="2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29"/>
      <c r="N1355" s="3"/>
    </row>
    <row r="1356" spans="1:14" s="4" customFormat="1" ht="10.5">
      <c r="A1356" s="34"/>
      <c r="B1356" s="2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29"/>
      <c r="N1356" s="3"/>
    </row>
    <row r="1357" spans="1:14" s="4" customFormat="1" ht="10.5">
      <c r="A1357" s="34"/>
      <c r="B1357" s="2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29"/>
      <c r="N1357" s="3"/>
    </row>
    <row r="1358" spans="1:14" s="4" customFormat="1" ht="10.5">
      <c r="A1358" s="34"/>
      <c r="B1358" s="2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29"/>
      <c r="N1358" s="3"/>
    </row>
    <row r="1359" spans="1:14" s="4" customFormat="1" ht="10.5">
      <c r="A1359" s="34"/>
      <c r="B1359" s="2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29"/>
      <c r="N1359" s="3"/>
    </row>
    <row r="1360" spans="1:14" s="4" customFormat="1" ht="10.5">
      <c r="A1360" s="34"/>
      <c r="B1360" s="2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29"/>
      <c r="N1360" s="3"/>
    </row>
    <row r="1361" spans="1:14" s="4" customFormat="1" ht="10.5">
      <c r="A1361" s="34"/>
      <c r="B1361" s="2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29"/>
      <c r="N1361" s="3"/>
    </row>
    <row r="1362" spans="1:14" s="4" customFormat="1" ht="10.5">
      <c r="A1362" s="34"/>
      <c r="B1362" s="2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29"/>
      <c r="N1362" s="3"/>
    </row>
    <row r="1363" spans="1:14" s="4" customFormat="1" ht="10.5">
      <c r="A1363" s="34"/>
      <c r="B1363" s="2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29"/>
      <c r="N1363" s="3"/>
    </row>
    <row r="1364" spans="1:14" s="4" customFormat="1" ht="10.5">
      <c r="A1364" s="34"/>
      <c r="B1364" s="2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29"/>
      <c r="N1364" s="3"/>
    </row>
    <row r="1365" spans="1:14" s="4" customFormat="1" ht="10.5">
      <c r="A1365" s="34"/>
      <c r="B1365" s="2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29"/>
      <c r="N1365" s="3"/>
    </row>
    <row r="1366" spans="1:14" s="4" customFormat="1" ht="10.5">
      <c r="A1366" s="34"/>
      <c r="B1366" s="2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29"/>
      <c r="N1366" s="3"/>
    </row>
    <row r="1367" spans="1:14" s="4" customFormat="1" ht="10.5">
      <c r="A1367" s="34"/>
      <c r="B1367" s="2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29"/>
      <c r="N1367" s="3"/>
    </row>
    <row r="1368" spans="1:14" s="4" customFormat="1" ht="10.5">
      <c r="A1368" s="34"/>
      <c r="B1368" s="2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29"/>
      <c r="N1368" s="3"/>
    </row>
    <row r="1369" spans="1:14" s="4" customFormat="1" ht="10.5">
      <c r="A1369" s="34"/>
      <c r="B1369" s="2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29"/>
      <c r="N1369" s="3"/>
    </row>
    <row r="1370" spans="1:14" s="4" customFormat="1" ht="10.5">
      <c r="A1370" s="34"/>
      <c r="B1370" s="2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29"/>
      <c r="N1370" s="3"/>
    </row>
    <row r="1371" spans="1:14" s="4" customFormat="1" ht="10.5">
      <c r="A1371" s="34"/>
      <c r="B1371" s="2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29"/>
      <c r="N1371" s="3"/>
    </row>
    <row r="1372" spans="1:14" s="4" customFormat="1" ht="10.5">
      <c r="A1372" s="34"/>
      <c r="B1372" s="2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29"/>
      <c r="N1372" s="3"/>
    </row>
    <row r="1373" spans="1:14" s="4" customFormat="1" ht="10.5">
      <c r="A1373" s="34"/>
      <c r="B1373" s="2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29"/>
      <c r="N1373" s="3"/>
    </row>
    <row r="1374" spans="1:14" s="4" customFormat="1" ht="10.5">
      <c r="A1374" s="34"/>
      <c r="B1374" s="2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29"/>
      <c r="N1374" s="3"/>
    </row>
    <row r="1375" spans="1:14" s="4" customFormat="1" ht="10.5">
      <c r="A1375" s="34"/>
      <c r="B1375" s="2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29"/>
      <c r="N1375" s="3"/>
    </row>
    <row r="1376" spans="1:14" s="4" customFormat="1" ht="10.5">
      <c r="A1376" s="34"/>
      <c r="B1376" s="2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29"/>
      <c r="N1376" s="3"/>
    </row>
    <row r="1377" spans="1:14" s="4" customFormat="1" ht="10.5">
      <c r="A1377" s="34"/>
      <c r="B1377" s="2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29"/>
      <c r="N1377" s="3"/>
    </row>
    <row r="1378" spans="1:14" s="4" customFormat="1" ht="10.5">
      <c r="A1378" s="34"/>
      <c r="B1378" s="2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29"/>
      <c r="N1378" s="3"/>
    </row>
    <row r="1379" spans="1:14" s="4" customFormat="1" ht="10.5">
      <c r="A1379" s="34"/>
      <c r="B1379" s="2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29"/>
      <c r="N1379" s="3"/>
    </row>
    <row r="1380" spans="1:14" s="4" customFormat="1" ht="10.5">
      <c r="A1380" s="34"/>
      <c r="B1380" s="2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29"/>
      <c r="N1380" s="3"/>
    </row>
    <row r="1381" spans="1:14" s="4" customFormat="1" ht="10.5">
      <c r="A1381" s="34"/>
      <c r="B1381" s="2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29"/>
      <c r="N1381" s="3"/>
    </row>
    <row r="1382" spans="1:14" s="4" customFormat="1" ht="10.5">
      <c r="A1382" s="34"/>
      <c r="B1382" s="2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29"/>
      <c r="N1382" s="3"/>
    </row>
    <row r="1383" spans="1:14" s="4" customFormat="1" ht="10.5">
      <c r="A1383" s="34"/>
      <c r="B1383" s="2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29"/>
      <c r="N1383" s="3"/>
    </row>
    <row r="1384" spans="1:14" s="4" customFormat="1" ht="10.5">
      <c r="A1384" s="34"/>
      <c r="B1384" s="2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29"/>
      <c r="N1384" s="3"/>
    </row>
    <row r="1385" spans="1:14" s="4" customFormat="1" ht="10.5">
      <c r="A1385" s="34"/>
      <c r="B1385" s="2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29"/>
      <c r="N1385" s="3"/>
    </row>
    <row r="1386" spans="1:14" s="4" customFormat="1" ht="10.5">
      <c r="A1386" s="34"/>
      <c r="B1386" s="2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29"/>
      <c r="N1386" s="3"/>
    </row>
    <row r="1387" spans="1:14" s="4" customFormat="1" ht="10.5">
      <c r="A1387" s="34"/>
      <c r="B1387" s="2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29"/>
      <c r="N1387" s="3"/>
    </row>
    <row r="1388" spans="1:14" s="4" customFormat="1" ht="10.5">
      <c r="A1388" s="34"/>
      <c r="B1388" s="2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29"/>
      <c r="N1388" s="3"/>
    </row>
    <row r="1389" spans="1:14" s="4" customFormat="1" ht="10.5">
      <c r="A1389" s="34"/>
      <c r="B1389" s="2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29"/>
      <c r="N1389" s="3"/>
    </row>
    <row r="1390" spans="1:14" s="4" customFormat="1" ht="10.5">
      <c r="A1390" s="34"/>
      <c r="B1390" s="2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29"/>
      <c r="N1390" s="3"/>
    </row>
    <row r="1391" spans="1:14" s="4" customFormat="1" ht="10.5">
      <c r="A1391" s="34"/>
      <c r="B1391" s="2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29"/>
      <c r="N1391" s="3"/>
    </row>
    <row r="1392" spans="1:14" s="4" customFormat="1" ht="10.5">
      <c r="A1392" s="34"/>
      <c r="B1392" s="2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29"/>
      <c r="N1392" s="3"/>
    </row>
    <row r="1393" spans="1:14" s="4" customFormat="1" ht="10.5">
      <c r="A1393" s="34"/>
      <c r="B1393" s="2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29"/>
      <c r="N1393" s="3"/>
    </row>
    <row r="1394" spans="1:14" s="4" customFormat="1" ht="10.5">
      <c r="A1394" s="34"/>
      <c r="B1394" s="2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29"/>
      <c r="N1394" s="3"/>
    </row>
    <row r="1395" spans="1:14" s="4" customFormat="1" ht="10.5">
      <c r="A1395" s="34"/>
      <c r="B1395" s="2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29"/>
      <c r="N1395" s="3"/>
    </row>
    <row r="1396" spans="1:14" s="4" customFormat="1" ht="10.5">
      <c r="A1396" s="34"/>
      <c r="B1396" s="2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29"/>
      <c r="N1396" s="3"/>
    </row>
    <row r="1397" spans="1:14" s="4" customFormat="1" ht="10.5">
      <c r="A1397" s="34"/>
      <c r="B1397" s="2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29"/>
      <c r="N1397" s="3"/>
    </row>
    <row r="1398" spans="1:14" s="4" customFormat="1" ht="10.5">
      <c r="A1398" s="34"/>
      <c r="B1398" s="2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29"/>
      <c r="N1398" s="3"/>
    </row>
    <row r="1399" spans="1:14" s="4" customFormat="1" ht="10.5">
      <c r="A1399" s="34"/>
      <c r="B1399" s="2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29"/>
      <c r="N1399" s="3"/>
    </row>
    <row r="1400" spans="1:14" s="4" customFormat="1" ht="10.5">
      <c r="A1400" s="34"/>
      <c r="B1400" s="2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29"/>
      <c r="N1400" s="3"/>
    </row>
    <row r="1401" spans="1:14" s="4" customFormat="1" ht="10.5">
      <c r="A1401" s="34"/>
      <c r="B1401" s="2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29"/>
      <c r="N1401" s="3"/>
    </row>
    <row r="1402" spans="1:14" s="4" customFormat="1" ht="10.5">
      <c r="A1402" s="34"/>
      <c r="B1402" s="2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29"/>
      <c r="N1402" s="3"/>
    </row>
    <row r="1403" spans="1:14" s="4" customFormat="1" ht="10.5">
      <c r="A1403" s="34"/>
      <c r="B1403" s="2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29"/>
      <c r="N1403" s="3"/>
    </row>
    <row r="1404" spans="1:14" s="4" customFormat="1" ht="10.5">
      <c r="A1404" s="34"/>
      <c r="B1404" s="2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29"/>
      <c r="N1404" s="3"/>
    </row>
    <row r="1405" spans="1:14" s="4" customFormat="1" ht="10.5">
      <c r="A1405" s="34"/>
      <c r="B1405" s="2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29"/>
      <c r="N1405" s="3"/>
    </row>
    <row r="1406" spans="1:14" s="4" customFormat="1" ht="10.5">
      <c r="A1406" s="34"/>
      <c r="B1406" s="2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29"/>
      <c r="N1406" s="3"/>
    </row>
    <row r="1407" spans="1:14" s="4" customFormat="1" ht="10.5">
      <c r="A1407" s="34"/>
      <c r="B1407" s="2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29"/>
      <c r="N1407" s="3"/>
    </row>
    <row r="1408" spans="1:14" s="4" customFormat="1" ht="10.5">
      <c r="A1408" s="34"/>
      <c r="B1408" s="2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29"/>
      <c r="N1408" s="3"/>
    </row>
    <row r="1409" spans="1:14" s="4" customFormat="1" ht="10.5">
      <c r="A1409" s="34"/>
      <c r="B1409" s="2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29"/>
      <c r="N1409" s="3"/>
    </row>
    <row r="1410" spans="1:14" s="4" customFormat="1" ht="10.5">
      <c r="A1410" s="34"/>
      <c r="B1410" s="2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29"/>
      <c r="N1410" s="3"/>
    </row>
    <row r="1411" spans="1:14" s="4" customFormat="1" ht="10.5">
      <c r="A1411" s="34"/>
      <c r="B1411" s="2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29"/>
      <c r="N1411" s="3"/>
    </row>
    <row r="1412" spans="1:14" s="4" customFormat="1" ht="10.5">
      <c r="A1412" s="34"/>
      <c r="B1412" s="2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29"/>
      <c r="N1412" s="3"/>
    </row>
    <row r="1413" spans="1:14" s="4" customFormat="1" ht="10.5">
      <c r="A1413" s="34"/>
      <c r="B1413" s="2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29"/>
      <c r="N1413" s="3"/>
    </row>
    <row r="1414" spans="1:14" s="4" customFormat="1" ht="10.5">
      <c r="A1414" s="34"/>
      <c r="B1414" s="2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29"/>
      <c r="N1414" s="3"/>
    </row>
    <row r="1415" spans="1:14" s="4" customFormat="1" ht="10.5">
      <c r="A1415" s="34"/>
      <c r="B1415" s="2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29"/>
      <c r="N1415" s="3"/>
    </row>
    <row r="1416" spans="1:14" s="4" customFormat="1" ht="10.5">
      <c r="A1416" s="34"/>
      <c r="B1416" s="2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29"/>
      <c r="N1416" s="3"/>
    </row>
    <row r="1417" spans="1:14" s="4" customFormat="1" ht="10.5">
      <c r="A1417" s="34"/>
      <c r="B1417" s="2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29"/>
      <c r="N1417" s="3"/>
    </row>
    <row r="1418" spans="1:14" s="4" customFormat="1" ht="10.5">
      <c r="A1418" s="34"/>
      <c r="B1418" s="2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29"/>
      <c r="N1418" s="3"/>
    </row>
    <row r="1419" spans="1:14" s="4" customFormat="1" ht="10.5">
      <c r="A1419" s="34"/>
      <c r="B1419" s="2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29"/>
      <c r="N1419" s="3"/>
    </row>
    <row r="1420" spans="1:14" s="4" customFormat="1" ht="10.5">
      <c r="A1420" s="34"/>
      <c r="B1420" s="2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29"/>
      <c r="N1420" s="3"/>
    </row>
    <row r="1421" spans="1:14" s="4" customFormat="1" ht="10.5">
      <c r="A1421" s="34"/>
      <c r="B1421" s="2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29"/>
      <c r="N1421" s="3"/>
    </row>
    <row r="1422" spans="1:14" s="4" customFormat="1" ht="10.5">
      <c r="A1422" s="34"/>
      <c r="B1422" s="2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29"/>
      <c r="N1422" s="3"/>
    </row>
    <row r="1423" spans="1:14" s="4" customFormat="1" ht="10.5">
      <c r="A1423" s="34"/>
      <c r="B1423" s="2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29"/>
      <c r="N1423" s="3"/>
    </row>
    <row r="1424" spans="1:14" s="4" customFormat="1" ht="10.5">
      <c r="A1424" s="34"/>
      <c r="B1424" s="2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29"/>
      <c r="N1424" s="3"/>
    </row>
    <row r="1425" spans="1:14" s="4" customFormat="1" ht="10.5">
      <c r="A1425" s="34"/>
      <c r="B1425" s="2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29"/>
      <c r="N1425" s="3"/>
    </row>
    <row r="1426" spans="1:14" s="4" customFormat="1" ht="10.5">
      <c r="A1426" s="34"/>
      <c r="B1426" s="2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29"/>
      <c r="N1426" s="3"/>
    </row>
    <row r="1427" spans="1:14" s="4" customFormat="1" ht="10.5">
      <c r="A1427" s="34"/>
      <c r="B1427" s="2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29"/>
      <c r="N1427" s="3"/>
    </row>
    <row r="1428" spans="1:14" s="4" customFormat="1" ht="10.5">
      <c r="A1428" s="34"/>
      <c r="B1428" s="2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29"/>
      <c r="N1428" s="3"/>
    </row>
    <row r="1429" spans="1:14" s="4" customFormat="1" ht="10.5">
      <c r="A1429" s="34"/>
      <c r="B1429" s="2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29"/>
      <c r="N1429" s="3"/>
    </row>
    <row r="1430" spans="1:14" s="4" customFormat="1" ht="10.5">
      <c r="A1430" s="34"/>
      <c r="B1430" s="2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29"/>
      <c r="N1430" s="3"/>
    </row>
    <row r="1431" spans="1:14" s="4" customFormat="1" ht="10.5">
      <c r="A1431" s="34"/>
      <c r="B1431" s="2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29"/>
      <c r="N1431" s="3"/>
    </row>
    <row r="1432" spans="1:14" s="4" customFormat="1" ht="10.5">
      <c r="A1432" s="34"/>
      <c r="B1432" s="2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29"/>
      <c r="N1432" s="3"/>
    </row>
    <row r="1433" spans="1:14" s="4" customFormat="1" ht="10.5">
      <c r="A1433" s="34"/>
      <c r="B1433" s="2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29"/>
      <c r="N1433" s="3"/>
    </row>
    <row r="1434" spans="1:14" s="4" customFormat="1" ht="10.5">
      <c r="A1434" s="34"/>
      <c r="B1434" s="2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29"/>
      <c r="N1434" s="3"/>
    </row>
    <row r="1435" spans="1:14" s="4" customFormat="1" ht="10.5">
      <c r="A1435" s="34"/>
      <c r="B1435" s="2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29"/>
      <c r="N1435" s="3"/>
    </row>
    <row r="1436" spans="1:14" s="4" customFormat="1" ht="10.5">
      <c r="A1436" s="34"/>
      <c r="B1436" s="2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29"/>
      <c r="N1436" s="3"/>
    </row>
    <row r="1437" spans="1:14" s="4" customFormat="1" ht="10.5">
      <c r="A1437" s="34"/>
      <c r="B1437" s="2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29"/>
      <c r="N1437" s="3"/>
    </row>
    <row r="1438" spans="1:14" s="4" customFormat="1" ht="10.5">
      <c r="A1438" s="34"/>
      <c r="B1438" s="2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29"/>
      <c r="N1438" s="3"/>
    </row>
    <row r="1439" spans="1:14" s="4" customFormat="1" ht="10.5">
      <c r="A1439" s="34"/>
      <c r="B1439" s="2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29"/>
      <c r="N1439" s="3"/>
    </row>
    <row r="1440" spans="1:14" s="4" customFormat="1" ht="10.5">
      <c r="A1440" s="34"/>
      <c r="B1440" s="2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29"/>
      <c r="N1440" s="3"/>
    </row>
    <row r="1441" spans="1:14" s="4" customFormat="1" ht="10.5">
      <c r="A1441" s="34"/>
      <c r="B1441" s="2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29"/>
      <c r="N1441" s="3"/>
    </row>
    <row r="1442" spans="1:14" s="4" customFormat="1" ht="10.5">
      <c r="A1442" s="34"/>
      <c r="B1442" s="2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29"/>
      <c r="N1442" s="3"/>
    </row>
    <row r="1443" spans="1:14" s="4" customFormat="1" ht="10.5">
      <c r="A1443" s="34"/>
      <c r="B1443" s="2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29"/>
      <c r="N1443" s="3"/>
    </row>
    <row r="1444" spans="1:14" s="4" customFormat="1" ht="10.5">
      <c r="A1444" s="34"/>
      <c r="B1444" s="2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29"/>
      <c r="N1444" s="3"/>
    </row>
    <row r="1445" spans="1:14" s="4" customFormat="1" ht="10.5">
      <c r="A1445" s="34"/>
      <c r="B1445" s="2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29"/>
      <c r="N1445" s="3"/>
    </row>
    <row r="1446" spans="1:14" s="4" customFormat="1" ht="10.5">
      <c r="A1446" s="34"/>
      <c r="B1446" s="2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29"/>
      <c r="N1446" s="3"/>
    </row>
    <row r="1447" spans="1:14" s="4" customFormat="1" ht="10.5">
      <c r="A1447" s="34"/>
      <c r="B1447" s="2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29"/>
      <c r="N1447" s="3"/>
    </row>
    <row r="1448" spans="1:14" s="4" customFormat="1" ht="10.5">
      <c r="A1448" s="34"/>
      <c r="B1448" s="2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29"/>
      <c r="N1448" s="3"/>
    </row>
    <row r="1449" spans="1:14" s="4" customFormat="1" ht="10.5">
      <c r="A1449" s="34"/>
      <c r="B1449" s="2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29"/>
      <c r="N1449" s="3"/>
    </row>
    <row r="1450" spans="1:14" s="4" customFormat="1" ht="10.5">
      <c r="A1450" s="34"/>
      <c r="B1450" s="2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29"/>
      <c r="N1450" s="3"/>
    </row>
    <row r="1451" spans="1:14" s="4" customFormat="1" ht="10.5">
      <c r="A1451" s="34"/>
      <c r="B1451" s="2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29"/>
      <c r="N1451" s="3"/>
    </row>
    <row r="1452" spans="1:14" s="4" customFormat="1" ht="10.5">
      <c r="A1452" s="34"/>
      <c r="B1452" s="2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29"/>
      <c r="N1452" s="3"/>
    </row>
    <row r="1453" spans="1:14" s="4" customFormat="1" ht="10.5">
      <c r="A1453" s="34"/>
      <c r="B1453" s="2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29"/>
      <c r="N1453" s="3"/>
    </row>
    <row r="1454" spans="1:14" s="4" customFormat="1" ht="10.5">
      <c r="A1454" s="34"/>
      <c r="B1454" s="2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29"/>
      <c r="N1454" s="3"/>
    </row>
    <row r="1455" spans="1:14" s="4" customFormat="1" ht="10.5">
      <c r="A1455" s="34"/>
      <c r="B1455" s="2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29"/>
      <c r="N1455" s="3"/>
    </row>
    <row r="1456" spans="1:14" s="4" customFormat="1" ht="10.5">
      <c r="A1456" s="34"/>
      <c r="B1456" s="2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29"/>
      <c r="N1456" s="3"/>
    </row>
    <row r="1457" spans="1:14" s="4" customFormat="1" ht="10.5">
      <c r="A1457" s="34"/>
      <c r="B1457" s="2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29"/>
      <c r="N1457" s="3"/>
    </row>
    <row r="1458" spans="1:14" s="4" customFormat="1" ht="10.5">
      <c r="A1458" s="34"/>
      <c r="B1458" s="2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29"/>
      <c r="N1458" s="3"/>
    </row>
    <row r="1459" spans="1:14" s="4" customFormat="1" ht="10.5">
      <c r="A1459" s="34"/>
      <c r="B1459" s="2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29"/>
      <c r="N1459" s="3"/>
    </row>
    <row r="1460" spans="1:14" s="4" customFormat="1" ht="10.5">
      <c r="A1460" s="34"/>
      <c r="B1460" s="2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29"/>
      <c r="N1460" s="3"/>
    </row>
    <row r="1461" spans="1:14" s="4" customFormat="1" ht="10.5">
      <c r="A1461" s="34"/>
      <c r="B1461" s="2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29"/>
      <c r="N1461" s="3"/>
    </row>
    <row r="1462" spans="1:14" s="4" customFormat="1" ht="10.5">
      <c r="A1462" s="34"/>
      <c r="B1462" s="2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29"/>
      <c r="N1462" s="3"/>
    </row>
    <row r="1463" spans="1:14" s="4" customFormat="1" ht="10.5">
      <c r="A1463" s="34"/>
      <c r="B1463" s="2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29"/>
      <c r="N1463" s="3"/>
    </row>
    <row r="1464" spans="1:14" s="4" customFormat="1" ht="10.5">
      <c r="A1464" s="34"/>
      <c r="B1464" s="2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29"/>
      <c r="N1464" s="3"/>
    </row>
    <row r="1465" spans="1:14" s="4" customFormat="1" ht="10.5">
      <c r="A1465" s="34"/>
      <c r="B1465" s="2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29"/>
      <c r="N1465" s="3"/>
    </row>
    <row r="1466" spans="1:14" s="4" customFormat="1" ht="10.5">
      <c r="A1466" s="34"/>
      <c r="B1466" s="2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29"/>
      <c r="N1466" s="3"/>
    </row>
    <row r="1467" spans="1:14" s="4" customFormat="1" ht="10.5">
      <c r="A1467" s="34"/>
      <c r="B1467" s="2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29"/>
      <c r="N1467" s="3"/>
    </row>
    <row r="1468" spans="1:14" s="4" customFormat="1" ht="10.5">
      <c r="A1468" s="34"/>
      <c r="B1468" s="2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29"/>
      <c r="N1468" s="3"/>
    </row>
    <row r="1469" spans="1:14" s="4" customFormat="1" ht="10.5">
      <c r="A1469" s="34"/>
      <c r="B1469" s="2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29"/>
      <c r="N1469" s="3"/>
    </row>
    <row r="1470" spans="1:14" s="4" customFormat="1" ht="10.5">
      <c r="A1470" s="34"/>
      <c r="B1470" s="2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29"/>
      <c r="N1470" s="3"/>
    </row>
    <row r="1471" spans="1:14" s="4" customFormat="1" ht="10.5">
      <c r="A1471" s="34"/>
      <c r="B1471" s="2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29"/>
      <c r="N1471" s="3"/>
    </row>
    <row r="1472" spans="1:14" s="4" customFormat="1" ht="10.5">
      <c r="A1472" s="34"/>
      <c r="B1472" s="2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29"/>
      <c r="N1472" s="3"/>
    </row>
    <row r="1473" spans="1:14" s="4" customFormat="1" ht="10.5">
      <c r="A1473" s="34"/>
      <c r="B1473" s="2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29"/>
      <c r="N1473" s="3"/>
    </row>
    <row r="1474" spans="1:14" s="4" customFormat="1" ht="10.5">
      <c r="A1474" s="34"/>
      <c r="B1474" s="2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29"/>
      <c r="N1474" s="3"/>
    </row>
    <row r="1475" spans="1:14" s="4" customFormat="1" ht="10.5">
      <c r="A1475" s="34"/>
      <c r="B1475" s="2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29"/>
      <c r="N1475" s="3"/>
    </row>
    <row r="1476" spans="1:14" s="4" customFormat="1" ht="10.5">
      <c r="A1476" s="34"/>
      <c r="B1476" s="2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29"/>
      <c r="N1476" s="3"/>
    </row>
    <row r="1477" spans="1:14" s="4" customFormat="1" ht="10.5">
      <c r="A1477" s="34"/>
      <c r="B1477" s="2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29"/>
      <c r="N1477" s="3"/>
    </row>
    <row r="1478" spans="1:14" s="4" customFormat="1" ht="10.5">
      <c r="A1478" s="34"/>
      <c r="B1478" s="2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29"/>
      <c r="N1478" s="3"/>
    </row>
    <row r="1479" spans="1:14" s="4" customFormat="1" ht="10.5">
      <c r="A1479" s="34"/>
      <c r="B1479" s="2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29"/>
      <c r="N1479" s="3"/>
    </row>
    <row r="1480" spans="1:14" s="4" customFormat="1" ht="10.5">
      <c r="A1480" s="34"/>
      <c r="B1480" s="2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29"/>
      <c r="N1480" s="3"/>
    </row>
    <row r="1481" spans="1:14" s="4" customFormat="1" ht="10.5">
      <c r="A1481" s="34"/>
      <c r="B1481" s="2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29"/>
      <c r="N1481" s="3"/>
    </row>
    <row r="1482" spans="1:14" s="4" customFormat="1" ht="10.5">
      <c r="A1482" s="34"/>
      <c r="B1482" s="2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29"/>
      <c r="N1482" s="3"/>
    </row>
    <row r="1483" spans="1:14" s="4" customFormat="1" ht="10.5">
      <c r="A1483" s="34"/>
      <c r="B1483" s="2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29"/>
      <c r="N1483" s="3"/>
    </row>
    <row r="1484" spans="1:14" s="4" customFormat="1" ht="10.5">
      <c r="A1484" s="34"/>
      <c r="B1484" s="2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29"/>
      <c r="N1484" s="3"/>
    </row>
    <row r="1485" spans="1:14" s="4" customFormat="1" ht="10.5">
      <c r="A1485" s="34"/>
      <c r="B1485" s="2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29"/>
      <c r="N1485" s="3"/>
    </row>
    <row r="1486" spans="1:14" s="4" customFormat="1" ht="10.5">
      <c r="A1486" s="34"/>
      <c r="B1486" s="2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29"/>
      <c r="N1486" s="3"/>
    </row>
    <row r="1487" spans="1:14" s="4" customFormat="1" ht="10.5">
      <c r="A1487" s="34"/>
      <c r="B1487" s="2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29"/>
      <c r="N1487" s="3"/>
    </row>
    <row r="1488" spans="1:14" s="4" customFormat="1" ht="10.5">
      <c r="A1488" s="34"/>
      <c r="B1488" s="2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29"/>
      <c r="N1488" s="3"/>
    </row>
    <row r="1489" spans="1:14" s="4" customFormat="1" ht="10.5">
      <c r="A1489" s="34"/>
      <c r="B1489" s="2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29"/>
      <c r="N1489" s="3"/>
    </row>
    <row r="1490" spans="1:14" s="4" customFormat="1" ht="10.5">
      <c r="A1490" s="34"/>
      <c r="B1490" s="2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29"/>
      <c r="N1490" s="3"/>
    </row>
    <row r="1491" spans="1:14" s="4" customFormat="1" ht="10.5">
      <c r="A1491" s="34"/>
      <c r="B1491" s="2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29"/>
      <c r="N1491" s="3"/>
    </row>
    <row r="1492" spans="1:14" s="4" customFormat="1" ht="10.5">
      <c r="A1492" s="34"/>
      <c r="B1492" s="2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29"/>
      <c r="N1492" s="3"/>
    </row>
    <row r="1493" spans="1:14" s="4" customFormat="1" ht="10.5">
      <c r="A1493" s="34"/>
      <c r="B1493" s="2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29"/>
      <c r="N1493" s="3"/>
    </row>
    <row r="1494" spans="1:14" s="4" customFormat="1" ht="10.5">
      <c r="A1494" s="34"/>
      <c r="B1494" s="2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29"/>
      <c r="N1494" s="3"/>
    </row>
    <row r="1495" spans="1:14" s="4" customFormat="1" ht="10.5">
      <c r="A1495" s="34"/>
      <c r="B1495" s="2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29"/>
      <c r="N1495" s="3"/>
    </row>
    <row r="1496" spans="1:14" s="4" customFormat="1" ht="10.5">
      <c r="A1496" s="34"/>
      <c r="B1496" s="2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29"/>
      <c r="N1496" s="3"/>
    </row>
    <row r="1497" spans="1:14" s="4" customFormat="1" ht="10.5">
      <c r="A1497" s="34"/>
      <c r="B1497" s="2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29"/>
      <c r="N1497" s="3"/>
    </row>
    <row r="1498" spans="1:14" s="4" customFormat="1" ht="10.5">
      <c r="A1498" s="34"/>
      <c r="B1498" s="2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29"/>
      <c r="N1498" s="3"/>
    </row>
    <row r="1499" spans="1:14" s="4" customFormat="1" ht="10.5">
      <c r="A1499" s="34"/>
      <c r="B1499" s="2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29"/>
      <c r="N1499" s="3"/>
    </row>
    <row r="1500" spans="1:14" s="4" customFormat="1" ht="10.5">
      <c r="A1500" s="34"/>
      <c r="B1500" s="2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29"/>
      <c r="N1500" s="3"/>
    </row>
    <row r="1501" spans="1:14" s="4" customFormat="1" ht="10.5">
      <c r="A1501" s="34"/>
      <c r="B1501" s="2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29"/>
      <c r="N1501" s="3"/>
    </row>
    <row r="1502" spans="1:14" s="4" customFormat="1" ht="10.5">
      <c r="A1502" s="34"/>
      <c r="B1502" s="2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29"/>
      <c r="N1502" s="3"/>
    </row>
    <row r="1503" spans="1:14" s="4" customFormat="1" ht="10.5">
      <c r="A1503" s="34"/>
      <c r="B1503" s="2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29"/>
      <c r="N1503" s="3"/>
    </row>
    <row r="1504" spans="1:14" s="4" customFormat="1" ht="10.5">
      <c r="A1504" s="34"/>
      <c r="B1504" s="2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29"/>
      <c r="N1504" s="3"/>
    </row>
    <row r="1505" spans="1:14" s="4" customFormat="1" ht="10.5">
      <c r="A1505" s="34"/>
      <c r="B1505" s="2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29"/>
      <c r="N1505" s="3"/>
    </row>
    <row r="1506" spans="1:14" s="4" customFormat="1" ht="10.5">
      <c r="A1506" s="34"/>
      <c r="B1506" s="2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29"/>
      <c r="N1506" s="3"/>
    </row>
    <row r="1507" spans="1:14" s="4" customFormat="1" ht="10.5">
      <c r="A1507" s="34"/>
      <c r="B1507" s="2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29"/>
      <c r="N1507" s="3"/>
    </row>
    <row r="1508" spans="1:14" s="4" customFormat="1" ht="10.5">
      <c r="A1508" s="34"/>
      <c r="B1508" s="2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29"/>
      <c r="N1508" s="3"/>
    </row>
    <row r="1509" spans="1:14" s="4" customFormat="1" ht="10.5">
      <c r="A1509" s="34"/>
      <c r="B1509" s="2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29"/>
      <c r="N1509" s="3"/>
    </row>
    <row r="1510" spans="1:14" s="4" customFormat="1" ht="10.5">
      <c r="A1510" s="34"/>
      <c r="B1510" s="2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29"/>
      <c r="N1510" s="3"/>
    </row>
    <row r="1511" spans="1:14" s="4" customFormat="1" ht="10.5">
      <c r="A1511" s="34"/>
      <c r="B1511" s="2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29"/>
      <c r="N1511" s="3"/>
    </row>
    <row r="1512" spans="1:14" s="4" customFormat="1" ht="10.5">
      <c r="A1512" s="34"/>
      <c r="B1512" s="2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29"/>
      <c r="N1512" s="3"/>
    </row>
    <row r="1513" spans="1:14" s="4" customFormat="1" ht="10.5">
      <c r="A1513" s="34"/>
      <c r="B1513" s="2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29"/>
      <c r="N1513" s="3"/>
    </row>
    <row r="1514" spans="1:14" s="4" customFormat="1" ht="10.5">
      <c r="A1514" s="34"/>
      <c r="B1514" s="2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29"/>
      <c r="N1514" s="3"/>
    </row>
    <row r="1515" spans="1:14" s="4" customFormat="1" ht="10.5">
      <c r="A1515" s="34"/>
      <c r="B1515" s="2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29"/>
      <c r="N1515" s="3"/>
    </row>
    <row r="1516" spans="1:14" s="4" customFormat="1" ht="10.5">
      <c r="A1516" s="34"/>
      <c r="B1516" s="2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29"/>
      <c r="N1516" s="3"/>
    </row>
    <row r="1517" spans="1:14" s="4" customFormat="1" ht="10.5">
      <c r="A1517" s="34"/>
      <c r="B1517" s="2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29"/>
      <c r="N1517" s="3"/>
    </row>
    <row r="1518" spans="1:14" s="4" customFormat="1" ht="10.5">
      <c r="A1518" s="34"/>
      <c r="B1518" s="2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29"/>
      <c r="N1518" s="3"/>
    </row>
    <row r="1519" spans="1:14" s="4" customFormat="1" ht="10.5">
      <c r="A1519" s="34"/>
      <c r="B1519" s="2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29"/>
      <c r="N1519" s="3"/>
    </row>
    <row r="1520" spans="1:14" s="4" customFormat="1" ht="10.5">
      <c r="A1520" s="34"/>
      <c r="B1520" s="2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29"/>
      <c r="N1520" s="3"/>
    </row>
    <row r="1521" spans="1:14" s="4" customFormat="1" ht="10.5">
      <c r="A1521" s="34"/>
      <c r="B1521" s="2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29"/>
      <c r="N1521" s="3"/>
    </row>
    <row r="1522" spans="1:14" s="4" customFormat="1" ht="10.5">
      <c r="A1522" s="34"/>
      <c r="B1522" s="2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29"/>
      <c r="N1522" s="3"/>
    </row>
    <row r="1523" spans="1:14" s="4" customFormat="1" ht="10.5">
      <c r="A1523" s="34"/>
      <c r="B1523" s="2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29"/>
      <c r="N1523" s="3"/>
    </row>
    <row r="1524" spans="1:14" s="4" customFormat="1" ht="10.5">
      <c r="A1524" s="34"/>
      <c r="B1524" s="2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29"/>
      <c r="N1524" s="3"/>
    </row>
    <row r="1525" spans="1:14" s="4" customFormat="1" ht="10.5">
      <c r="A1525" s="34"/>
      <c r="B1525" s="2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29"/>
      <c r="N1525" s="3"/>
    </row>
    <row r="1526" spans="1:14" s="4" customFormat="1" ht="10.5">
      <c r="A1526" s="34"/>
      <c r="B1526" s="2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29"/>
      <c r="N1526" s="3"/>
    </row>
    <row r="1527" spans="1:14" s="4" customFormat="1" ht="10.5">
      <c r="A1527" s="34"/>
      <c r="B1527" s="2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29"/>
      <c r="N1527" s="3"/>
    </row>
    <row r="1528" spans="1:14" s="4" customFormat="1" ht="10.5">
      <c r="A1528" s="34"/>
      <c r="B1528" s="2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29"/>
      <c r="N1528" s="3"/>
    </row>
    <row r="1529" spans="1:14" s="4" customFormat="1" ht="10.5">
      <c r="A1529" s="34"/>
      <c r="B1529" s="2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29"/>
      <c r="N1529" s="3"/>
    </row>
    <row r="1530" spans="1:14" s="4" customFormat="1" ht="10.5">
      <c r="A1530" s="34"/>
      <c r="B1530" s="2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29"/>
      <c r="N1530" s="3"/>
    </row>
    <row r="1531" spans="1:14" s="4" customFormat="1" ht="10.5">
      <c r="A1531" s="34"/>
      <c r="B1531" s="2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29"/>
      <c r="N1531" s="3"/>
    </row>
    <row r="1532" spans="1:14" s="4" customFormat="1" ht="10.5">
      <c r="A1532" s="34"/>
      <c r="B1532" s="2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29"/>
      <c r="N1532" s="3"/>
    </row>
    <row r="1533" spans="1:14" s="4" customFormat="1" ht="10.5">
      <c r="A1533" s="34"/>
      <c r="B1533" s="2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29"/>
      <c r="N1533" s="3"/>
    </row>
    <row r="1534" spans="1:14" s="4" customFormat="1" ht="10.5">
      <c r="A1534" s="34"/>
      <c r="B1534" s="2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29"/>
      <c r="N1534" s="3"/>
    </row>
    <row r="1535" spans="1:14" s="4" customFormat="1" ht="10.5">
      <c r="A1535" s="34"/>
      <c r="B1535" s="2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29"/>
      <c r="N1535" s="3"/>
    </row>
    <row r="1536" spans="1:14" s="4" customFormat="1" ht="10.5">
      <c r="A1536" s="34"/>
      <c r="B1536" s="2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29"/>
      <c r="N1536" s="3"/>
    </row>
    <row r="1537" spans="1:14" s="4" customFormat="1" ht="10.5">
      <c r="A1537" s="34"/>
      <c r="B1537" s="2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29"/>
      <c r="N1537" s="3"/>
    </row>
    <row r="1538" spans="1:14" s="4" customFormat="1" ht="10.5">
      <c r="A1538" s="34"/>
      <c r="B1538" s="2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29"/>
      <c r="N1538" s="3"/>
    </row>
    <row r="1539" spans="1:14" s="4" customFormat="1" ht="10.5">
      <c r="A1539" s="34"/>
      <c r="B1539" s="2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29"/>
      <c r="N1539" s="3"/>
    </row>
    <row r="1540" spans="1:14" s="4" customFormat="1" ht="10.5">
      <c r="A1540" s="34"/>
      <c r="B1540" s="2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29"/>
      <c r="N1540" s="3"/>
    </row>
    <row r="1541" spans="1:14" s="4" customFormat="1" ht="10.5">
      <c r="A1541" s="34"/>
      <c r="B1541" s="2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29"/>
      <c r="N1541" s="3"/>
    </row>
    <row r="1542" spans="1:14" s="4" customFormat="1" ht="10.5">
      <c r="A1542" s="34"/>
      <c r="B1542" s="2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29"/>
      <c r="N1542" s="3"/>
    </row>
    <row r="1543" spans="1:14" s="4" customFormat="1" ht="10.5">
      <c r="A1543" s="34"/>
      <c r="B1543" s="2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29"/>
      <c r="N1543" s="3"/>
    </row>
    <row r="1544" spans="1:14" s="4" customFormat="1" ht="10.5">
      <c r="A1544" s="34"/>
      <c r="B1544" s="2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29"/>
      <c r="N1544" s="3"/>
    </row>
    <row r="1545" spans="1:14" s="4" customFormat="1" ht="10.5">
      <c r="A1545" s="34"/>
      <c r="B1545" s="2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29"/>
      <c r="N1545" s="3"/>
    </row>
    <row r="1546" spans="1:14" s="4" customFormat="1" ht="10.5">
      <c r="A1546" s="34"/>
      <c r="B1546" s="2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29"/>
      <c r="N1546" s="3"/>
    </row>
    <row r="1547" spans="1:14" s="4" customFormat="1" ht="10.5">
      <c r="A1547" s="34"/>
      <c r="B1547" s="2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29"/>
      <c r="N1547" s="3"/>
    </row>
    <row r="1548" spans="1:14" s="4" customFormat="1" ht="10.5">
      <c r="A1548" s="34"/>
      <c r="B1548" s="2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29"/>
      <c r="N1548" s="3"/>
    </row>
    <row r="1549" spans="1:14" s="4" customFormat="1" ht="10.5">
      <c r="A1549" s="34"/>
      <c r="B1549" s="2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29"/>
      <c r="N1549" s="3"/>
    </row>
    <row r="1550" spans="1:14" s="4" customFormat="1" ht="10.5">
      <c r="A1550" s="34"/>
      <c r="B1550" s="2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29"/>
      <c r="N1550" s="3"/>
    </row>
    <row r="1551" spans="1:14" s="4" customFormat="1" ht="10.5">
      <c r="A1551" s="34"/>
      <c r="B1551" s="2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29"/>
      <c r="N1551" s="3"/>
    </row>
    <row r="1552" spans="1:14" s="4" customFormat="1" ht="10.5">
      <c r="A1552" s="34"/>
      <c r="B1552" s="2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29"/>
      <c r="N1552" s="3"/>
    </row>
    <row r="1553" spans="1:14" s="4" customFormat="1" ht="10.5">
      <c r="A1553" s="34"/>
      <c r="B1553" s="2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29"/>
      <c r="N1553" s="3"/>
    </row>
    <row r="1554" spans="1:14" s="4" customFormat="1" ht="10.5">
      <c r="A1554" s="34"/>
      <c r="B1554" s="2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29"/>
      <c r="N1554" s="3"/>
    </row>
    <row r="1555" spans="1:14" s="4" customFormat="1" ht="10.5">
      <c r="A1555" s="34"/>
      <c r="B1555" s="2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29"/>
      <c r="N1555" s="3"/>
    </row>
    <row r="1556" spans="1:14" s="4" customFormat="1" ht="10.5">
      <c r="A1556" s="34"/>
      <c r="B1556" s="2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29"/>
      <c r="N1556" s="3"/>
    </row>
    <row r="1557" spans="1:14" s="4" customFormat="1" ht="10.5">
      <c r="A1557" s="34"/>
      <c r="B1557" s="2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29"/>
      <c r="N1557" s="3"/>
    </row>
    <row r="1558" spans="1:14" s="4" customFormat="1" ht="10.5">
      <c r="A1558" s="34"/>
      <c r="B1558" s="2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29"/>
      <c r="N1558" s="3"/>
    </row>
    <row r="1559" spans="1:14" s="4" customFormat="1" ht="10.5">
      <c r="A1559" s="34"/>
      <c r="B1559" s="2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29"/>
      <c r="N1559" s="3"/>
    </row>
    <row r="1560" spans="1:14" s="4" customFormat="1" ht="10.5">
      <c r="A1560" s="34"/>
      <c r="B1560" s="2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29"/>
      <c r="N1560" s="3"/>
    </row>
    <row r="1561" spans="1:14" s="4" customFormat="1" ht="10.5">
      <c r="A1561" s="34"/>
      <c r="B1561" s="2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29"/>
      <c r="N1561" s="3"/>
    </row>
    <row r="1562" spans="1:14" s="4" customFormat="1" ht="10.5">
      <c r="A1562" s="34"/>
      <c r="B1562" s="2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29"/>
      <c r="N1562" s="3"/>
    </row>
    <row r="1563" spans="1:14" s="4" customFormat="1" ht="10.5">
      <c r="A1563" s="34"/>
      <c r="B1563" s="2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29"/>
      <c r="N1563" s="3"/>
    </row>
    <row r="1564" spans="1:14" s="4" customFormat="1" ht="10.5">
      <c r="A1564" s="34"/>
      <c r="B1564" s="2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29"/>
      <c r="N1564" s="3"/>
    </row>
    <row r="1565" spans="1:14" s="4" customFormat="1" ht="10.5">
      <c r="A1565" s="34"/>
      <c r="B1565" s="2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29"/>
      <c r="N1565" s="3"/>
    </row>
    <row r="1566" spans="1:14" s="4" customFormat="1" ht="10.5">
      <c r="A1566" s="34"/>
      <c r="B1566" s="2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29"/>
      <c r="N1566" s="3"/>
    </row>
    <row r="1567" spans="1:14" s="4" customFormat="1" ht="10.5">
      <c r="A1567" s="34"/>
      <c r="B1567" s="2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29"/>
      <c r="N1567" s="3"/>
    </row>
    <row r="1568" spans="1:14" s="4" customFormat="1" ht="10.5">
      <c r="A1568" s="34"/>
      <c r="B1568" s="2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29"/>
      <c r="N1568" s="3"/>
    </row>
    <row r="1569" spans="1:14" s="4" customFormat="1" ht="10.5">
      <c r="A1569" s="34"/>
      <c r="B1569" s="2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29"/>
      <c r="N1569" s="3"/>
    </row>
    <row r="1570" spans="1:14" s="4" customFormat="1" ht="10.5">
      <c r="A1570" s="34"/>
      <c r="B1570" s="2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29"/>
      <c r="N1570" s="3"/>
    </row>
    <row r="1571" spans="1:14" s="4" customFormat="1" ht="10.5">
      <c r="A1571" s="34"/>
      <c r="B1571" s="2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29"/>
      <c r="N1571" s="3"/>
    </row>
    <row r="1572" spans="1:14" s="4" customFormat="1" ht="10.5">
      <c r="A1572" s="34"/>
      <c r="B1572" s="2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29"/>
      <c r="N1572" s="3"/>
    </row>
    <row r="1573" spans="1:14" s="4" customFormat="1" ht="10.5">
      <c r="A1573" s="34"/>
      <c r="B1573" s="2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29"/>
      <c r="N1573" s="3"/>
    </row>
    <row r="1574" spans="1:14" s="4" customFormat="1" ht="10.5">
      <c r="A1574" s="34"/>
      <c r="B1574" s="2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29"/>
      <c r="N1574" s="3"/>
    </row>
    <row r="1575" spans="1:14" s="4" customFormat="1" ht="10.5">
      <c r="A1575" s="34"/>
      <c r="B1575" s="2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29"/>
      <c r="N1575" s="3"/>
    </row>
    <row r="1576" spans="1:14" s="4" customFormat="1" ht="10.5">
      <c r="A1576" s="34"/>
      <c r="B1576" s="2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29"/>
      <c r="N1576" s="3"/>
    </row>
    <row r="1577" spans="1:14" s="4" customFormat="1" ht="10.5">
      <c r="A1577" s="34"/>
      <c r="B1577" s="2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29"/>
      <c r="N1577" s="3"/>
    </row>
    <row r="1578" spans="1:14" s="4" customFormat="1" ht="10.5">
      <c r="A1578" s="34"/>
      <c r="B1578" s="2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29"/>
      <c r="N1578" s="3"/>
    </row>
    <row r="1579" spans="1:14" s="4" customFormat="1" ht="10.5">
      <c r="A1579" s="34"/>
      <c r="B1579" s="2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29"/>
      <c r="N1579" s="3"/>
    </row>
    <row r="1580" spans="1:14" s="4" customFormat="1" ht="10.5">
      <c r="A1580" s="34"/>
      <c r="B1580" s="2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29"/>
      <c r="N1580" s="3"/>
    </row>
    <row r="1581" spans="1:14" s="4" customFormat="1" ht="10.5">
      <c r="A1581" s="34"/>
      <c r="B1581" s="2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29"/>
      <c r="N1581" s="3"/>
    </row>
    <row r="1582" spans="1:14" s="4" customFormat="1" ht="10.5">
      <c r="A1582" s="34"/>
      <c r="B1582" s="2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29"/>
      <c r="N1582" s="3"/>
    </row>
    <row r="1583" spans="1:14" s="4" customFormat="1" ht="10.5">
      <c r="A1583" s="34"/>
      <c r="B1583" s="2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29"/>
      <c r="N1583" s="3"/>
    </row>
    <row r="1584" spans="1:14" s="4" customFormat="1" ht="10.5">
      <c r="A1584" s="34"/>
      <c r="B1584" s="2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29"/>
      <c r="N1584" s="3"/>
    </row>
    <row r="1585" spans="1:14" s="4" customFormat="1" ht="10.5">
      <c r="A1585" s="34"/>
      <c r="B1585" s="2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29"/>
      <c r="N1585" s="3"/>
    </row>
    <row r="1586" spans="1:14" s="4" customFormat="1" ht="10.5">
      <c r="A1586" s="34"/>
      <c r="B1586" s="2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29"/>
      <c r="N1586" s="3"/>
    </row>
    <row r="1587" spans="1:14" s="4" customFormat="1" ht="10.5">
      <c r="A1587" s="34"/>
      <c r="B1587" s="2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29"/>
      <c r="N1587" s="3"/>
    </row>
    <row r="1588" spans="1:14" s="4" customFormat="1" ht="10.5">
      <c r="A1588" s="34"/>
      <c r="B1588" s="2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29"/>
      <c r="N1588" s="3"/>
    </row>
    <row r="1589" spans="1:14" s="4" customFormat="1" ht="10.5">
      <c r="A1589" s="34"/>
      <c r="B1589" s="2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29"/>
      <c r="N1589" s="3"/>
    </row>
    <row r="1590" spans="1:14" s="4" customFormat="1" ht="10.5">
      <c r="A1590" s="34"/>
      <c r="B1590" s="2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29"/>
      <c r="N1590" s="3"/>
    </row>
    <row r="1591" spans="1:14" s="4" customFormat="1" ht="10.5">
      <c r="A1591" s="34"/>
      <c r="B1591" s="2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29"/>
      <c r="N1591" s="3"/>
    </row>
    <row r="1592" spans="1:14" s="4" customFormat="1" ht="10.5">
      <c r="A1592" s="34"/>
      <c r="B1592" s="2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29"/>
      <c r="N1592" s="3"/>
    </row>
    <row r="1593" spans="1:14" s="4" customFormat="1" ht="10.5">
      <c r="A1593" s="34"/>
      <c r="B1593" s="2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29"/>
      <c r="N1593" s="3"/>
    </row>
    <row r="1594" spans="1:14" s="4" customFormat="1" ht="10.5">
      <c r="A1594" s="34"/>
      <c r="B1594" s="2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29"/>
      <c r="N1594" s="3"/>
    </row>
    <row r="1595" spans="1:14" s="4" customFormat="1" ht="10.5">
      <c r="A1595" s="34"/>
      <c r="B1595" s="2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29"/>
      <c r="N1595" s="3"/>
    </row>
    <row r="1596" spans="1:14" s="4" customFormat="1" ht="10.5">
      <c r="A1596" s="34"/>
      <c r="B1596" s="2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29"/>
      <c r="N1596" s="3"/>
    </row>
    <row r="1597" spans="1:14" s="4" customFormat="1" ht="10.5">
      <c r="A1597" s="34"/>
      <c r="B1597" s="2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29"/>
      <c r="N1597" s="3"/>
    </row>
    <row r="1598" spans="1:14" s="4" customFormat="1" ht="10.5">
      <c r="A1598" s="34"/>
      <c r="B1598" s="2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29"/>
      <c r="N1598" s="3"/>
    </row>
    <row r="1599" spans="1:14" s="4" customFormat="1" ht="10.5">
      <c r="A1599" s="34"/>
      <c r="B1599" s="2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29"/>
      <c r="N1599" s="3"/>
    </row>
    <row r="1600" spans="1:14" s="4" customFormat="1" ht="10.5">
      <c r="A1600" s="34"/>
      <c r="B1600" s="2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29"/>
      <c r="N1600" s="3"/>
    </row>
    <row r="1601" spans="1:14" s="4" customFormat="1" ht="10.5">
      <c r="A1601" s="34"/>
      <c r="B1601" s="2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29"/>
      <c r="N1601" s="3"/>
    </row>
    <row r="1602" spans="1:14" s="4" customFormat="1" ht="10.5">
      <c r="A1602" s="34"/>
      <c r="B1602" s="2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29"/>
      <c r="N1602" s="3"/>
    </row>
    <row r="1603" spans="1:14" s="4" customFormat="1" ht="10.5">
      <c r="A1603" s="34"/>
      <c r="B1603" s="2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29"/>
      <c r="N1603" s="3"/>
    </row>
    <row r="1604" spans="1:14" s="4" customFormat="1" ht="10.5">
      <c r="A1604" s="34"/>
      <c r="B1604" s="2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29"/>
      <c r="N1604" s="3"/>
    </row>
    <row r="1605" spans="1:14" s="4" customFormat="1" ht="10.5">
      <c r="A1605" s="34"/>
      <c r="B1605" s="2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29"/>
      <c r="N1605" s="3"/>
    </row>
    <row r="1606" spans="1:14" s="4" customFormat="1" ht="10.5">
      <c r="A1606" s="34"/>
      <c r="B1606" s="2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29"/>
      <c r="N1606" s="3"/>
    </row>
    <row r="1607" spans="1:14" s="4" customFormat="1" ht="10.5">
      <c r="A1607" s="34"/>
      <c r="B1607" s="2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29"/>
      <c r="N1607" s="3"/>
    </row>
    <row r="1608" spans="1:14" s="4" customFormat="1" ht="10.5">
      <c r="A1608" s="34"/>
      <c r="B1608" s="2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29"/>
      <c r="N1608" s="3"/>
    </row>
    <row r="1609" spans="1:14" s="4" customFormat="1" ht="10.5">
      <c r="A1609" s="34"/>
      <c r="B1609" s="2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29"/>
      <c r="N1609" s="3"/>
    </row>
    <row r="1610" spans="1:14" s="4" customFormat="1" ht="10.5">
      <c r="A1610" s="34"/>
      <c r="B1610" s="2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29"/>
      <c r="N1610" s="3"/>
    </row>
    <row r="1611" spans="1:14" s="4" customFormat="1" ht="10.5">
      <c r="A1611" s="34"/>
      <c r="B1611" s="2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29"/>
      <c r="N1611" s="3"/>
    </row>
    <row r="1612" spans="1:14" s="4" customFormat="1" ht="10.5">
      <c r="A1612" s="34"/>
      <c r="B1612" s="2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29"/>
      <c r="N1612" s="3"/>
    </row>
    <row r="1613" spans="1:14" s="4" customFormat="1" ht="10.5">
      <c r="A1613" s="34"/>
      <c r="B1613" s="2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29"/>
      <c r="N1613" s="3"/>
    </row>
    <row r="1614" spans="1:14" s="4" customFormat="1" ht="10.5">
      <c r="A1614" s="34"/>
      <c r="B1614" s="2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29"/>
      <c r="N1614" s="3"/>
    </row>
    <row r="1615" spans="1:14" s="4" customFormat="1" ht="10.5">
      <c r="A1615" s="34"/>
      <c r="B1615" s="2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29"/>
      <c r="N1615" s="3"/>
    </row>
    <row r="1616" spans="1:14" s="4" customFormat="1" ht="10.5">
      <c r="A1616" s="34"/>
      <c r="B1616" s="2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29"/>
      <c r="N1616" s="3"/>
    </row>
    <row r="1617" spans="1:14" s="4" customFormat="1" ht="10.5">
      <c r="A1617" s="34"/>
      <c r="B1617" s="2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29"/>
      <c r="N1617" s="3"/>
    </row>
    <row r="1618" spans="1:14" s="4" customFormat="1" ht="10.5">
      <c r="A1618" s="34"/>
      <c r="B1618" s="2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29"/>
      <c r="N1618" s="3"/>
    </row>
    <row r="1619" spans="1:14" s="4" customFormat="1" ht="10.5">
      <c r="A1619" s="34"/>
      <c r="B1619" s="2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29"/>
      <c r="N1619" s="3"/>
    </row>
    <row r="1620" spans="1:14" s="4" customFormat="1" ht="10.5">
      <c r="A1620" s="34"/>
      <c r="B1620" s="2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29"/>
      <c r="N1620" s="3"/>
    </row>
    <row r="1621" spans="1:14" s="4" customFormat="1" ht="10.5">
      <c r="A1621" s="34"/>
      <c r="B1621" s="2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29"/>
      <c r="N1621" s="3"/>
    </row>
    <row r="1622" spans="1:14" s="4" customFormat="1" ht="10.5">
      <c r="A1622" s="34"/>
      <c r="B1622" s="2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29"/>
      <c r="N1622" s="3"/>
    </row>
    <row r="1623" spans="1:14" s="4" customFormat="1" ht="10.5">
      <c r="A1623" s="34"/>
      <c r="B1623" s="2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29"/>
      <c r="N1623" s="3"/>
    </row>
    <row r="1624" spans="1:14" s="4" customFormat="1" ht="10.5">
      <c r="A1624" s="34"/>
      <c r="B1624" s="2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29"/>
      <c r="N1624" s="3"/>
    </row>
    <row r="1625" spans="1:14" s="4" customFormat="1" ht="10.5">
      <c r="A1625" s="34"/>
      <c r="B1625" s="2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29"/>
      <c r="N1625" s="3"/>
    </row>
    <row r="1626" spans="1:14" s="4" customFormat="1" ht="10.5">
      <c r="A1626" s="34"/>
      <c r="B1626" s="2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29"/>
      <c r="N1626" s="3"/>
    </row>
    <row r="1627" spans="1:14" s="4" customFormat="1" ht="10.5">
      <c r="A1627" s="34"/>
      <c r="B1627" s="2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29"/>
      <c r="N1627" s="3"/>
    </row>
    <row r="1628" spans="1:14" s="4" customFormat="1" ht="10.5">
      <c r="A1628" s="34"/>
      <c r="B1628" s="2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29"/>
      <c r="N1628" s="3"/>
    </row>
    <row r="1629" spans="1:14" s="4" customFormat="1" ht="10.5">
      <c r="A1629" s="34"/>
      <c r="B1629" s="2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29"/>
      <c r="N1629" s="3"/>
    </row>
    <row r="1630" spans="1:14" s="4" customFormat="1" ht="10.5">
      <c r="A1630" s="34"/>
      <c r="B1630" s="2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29"/>
      <c r="N1630" s="3"/>
    </row>
    <row r="1631" spans="1:14" s="4" customFormat="1" ht="10.5">
      <c r="A1631" s="34"/>
      <c r="B1631" s="2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29"/>
      <c r="N1631" s="3"/>
    </row>
    <row r="1632" spans="1:14" s="4" customFormat="1" ht="10.5">
      <c r="A1632" s="34"/>
      <c r="B1632" s="2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29"/>
      <c r="N1632" s="3"/>
    </row>
    <row r="1633" spans="1:14" s="4" customFormat="1" ht="10.5">
      <c r="A1633" s="34"/>
      <c r="B1633" s="2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29"/>
      <c r="N1633" s="3"/>
    </row>
    <row r="1634" spans="1:14" s="4" customFormat="1" ht="10.5">
      <c r="A1634" s="34"/>
      <c r="B1634" s="2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29"/>
      <c r="N1634" s="3"/>
    </row>
    <row r="1635" spans="1:14" s="4" customFormat="1" ht="10.5">
      <c r="A1635" s="34"/>
      <c r="B1635" s="2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29"/>
      <c r="N1635" s="3"/>
    </row>
    <row r="1636" spans="1:14" s="4" customFormat="1" ht="10.5">
      <c r="A1636" s="34"/>
      <c r="B1636" s="2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29"/>
      <c r="N1636" s="3"/>
    </row>
    <row r="1637" spans="1:14" s="4" customFormat="1" ht="10.5">
      <c r="A1637" s="34"/>
      <c r="B1637" s="2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29"/>
      <c r="N1637" s="3"/>
    </row>
    <row r="1638" spans="1:14" s="4" customFormat="1" ht="10.5">
      <c r="A1638" s="34"/>
      <c r="B1638" s="2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29"/>
      <c r="N1638" s="3"/>
    </row>
    <row r="1639" spans="1:14" s="4" customFormat="1" ht="10.5">
      <c r="A1639" s="34"/>
      <c r="B1639" s="2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29"/>
      <c r="N1639" s="3"/>
    </row>
    <row r="1640" spans="1:14" s="4" customFormat="1" ht="10.5">
      <c r="A1640" s="34"/>
      <c r="B1640" s="2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29"/>
      <c r="N1640" s="3"/>
    </row>
    <row r="1641" spans="1:14" s="4" customFormat="1" ht="10.5">
      <c r="A1641" s="34"/>
      <c r="B1641" s="2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29"/>
      <c r="N1641" s="3"/>
    </row>
    <row r="1642" spans="1:14" s="4" customFormat="1" ht="10.5">
      <c r="A1642" s="34"/>
      <c r="B1642" s="2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29"/>
      <c r="N1642" s="3"/>
    </row>
    <row r="1643" spans="1:14" s="4" customFormat="1" ht="10.5">
      <c r="A1643" s="34"/>
      <c r="B1643" s="2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29"/>
      <c r="N1643" s="3"/>
    </row>
    <row r="1644" spans="1:14" s="4" customFormat="1" ht="10.5">
      <c r="A1644" s="34"/>
      <c r="B1644" s="2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29"/>
      <c r="N1644" s="3"/>
    </row>
    <row r="1645" spans="1:14" s="4" customFormat="1" ht="10.5">
      <c r="A1645" s="34"/>
      <c r="B1645" s="2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29"/>
      <c r="N1645" s="3"/>
    </row>
    <row r="1646" spans="1:14" s="4" customFormat="1" ht="10.5">
      <c r="A1646" s="34"/>
      <c r="B1646" s="2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29"/>
      <c r="N1646" s="3"/>
    </row>
    <row r="1647" spans="1:14" s="4" customFormat="1" ht="10.5">
      <c r="A1647" s="34"/>
      <c r="B1647" s="2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29"/>
      <c r="N1647" s="3"/>
    </row>
    <row r="1648" spans="1:14" s="4" customFormat="1" ht="10.5">
      <c r="A1648" s="34"/>
      <c r="B1648" s="2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29"/>
      <c r="N1648" s="3"/>
    </row>
    <row r="1649" spans="1:14" s="4" customFormat="1" ht="10.5">
      <c r="A1649" s="34"/>
      <c r="B1649" s="2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29"/>
      <c r="N1649" s="3"/>
    </row>
    <row r="1650" spans="1:14" s="4" customFormat="1" ht="10.5">
      <c r="A1650" s="34"/>
      <c r="B1650" s="2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29"/>
      <c r="N1650" s="3"/>
    </row>
    <row r="1651" spans="1:14" s="4" customFormat="1" ht="10.5">
      <c r="A1651" s="34"/>
      <c r="B1651" s="2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29"/>
      <c r="N1651" s="3"/>
    </row>
    <row r="1652" spans="1:14" s="4" customFormat="1" ht="10.5">
      <c r="A1652" s="34"/>
      <c r="B1652" s="2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29"/>
      <c r="N1652" s="3"/>
    </row>
    <row r="1653" spans="1:14" s="4" customFormat="1" ht="10.5">
      <c r="A1653" s="34"/>
      <c r="B1653" s="2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29"/>
      <c r="N1653" s="3"/>
    </row>
    <row r="1654" spans="1:14" s="4" customFormat="1" ht="10.5">
      <c r="A1654" s="34"/>
      <c r="B1654" s="2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29"/>
      <c r="N1654" s="3"/>
    </row>
    <row r="1655" spans="1:14" s="4" customFormat="1" ht="10.5">
      <c r="A1655" s="34"/>
      <c r="B1655" s="2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29"/>
      <c r="N1655" s="3"/>
    </row>
    <row r="1656" spans="1:14" s="4" customFormat="1" ht="10.5">
      <c r="A1656" s="34"/>
      <c r="B1656" s="2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29"/>
      <c r="N1656" s="3"/>
    </row>
    <row r="1657" spans="1:14" s="4" customFormat="1" ht="10.5">
      <c r="A1657" s="34"/>
      <c r="B1657" s="2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29"/>
      <c r="N1657" s="3"/>
    </row>
    <row r="1658" spans="1:14" s="4" customFormat="1" ht="10.5">
      <c r="A1658" s="34"/>
      <c r="B1658" s="2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29"/>
      <c r="N1658" s="3"/>
    </row>
    <row r="1659" spans="1:14" s="4" customFormat="1" ht="10.5">
      <c r="A1659" s="34"/>
      <c r="B1659" s="2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29"/>
      <c r="N1659" s="3"/>
    </row>
    <row r="1660" spans="1:14" s="4" customFormat="1" ht="10.5">
      <c r="A1660" s="34"/>
      <c r="B1660" s="2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29"/>
      <c r="N1660" s="3"/>
    </row>
    <row r="1661" spans="1:14" s="4" customFormat="1" ht="10.5">
      <c r="A1661" s="34"/>
      <c r="B1661" s="2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29"/>
      <c r="N1661" s="3"/>
    </row>
    <row r="1662" spans="1:14" s="4" customFormat="1" ht="10.5">
      <c r="A1662" s="34"/>
      <c r="B1662" s="2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29"/>
      <c r="N1662" s="3"/>
    </row>
    <row r="1663" spans="1:14" s="4" customFormat="1" ht="10.5">
      <c r="A1663" s="34"/>
      <c r="B1663" s="2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29"/>
      <c r="N1663" s="3"/>
    </row>
    <row r="1664" spans="1:14" s="4" customFormat="1" ht="10.5">
      <c r="A1664" s="34"/>
      <c r="B1664" s="2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29"/>
      <c r="N1664" s="3"/>
    </row>
    <row r="1665" spans="1:14" s="4" customFormat="1" ht="10.5">
      <c r="A1665" s="34"/>
      <c r="B1665" s="2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29"/>
      <c r="N1665" s="3"/>
    </row>
    <row r="1666" spans="1:14" s="4" customFormat="1" ht="10.5">
      <c r="A1666" s="34"/>
      <c r="B1666" s="2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29"/>
      <c r="N1666" s="3"/>
    </row>
    <row r="1667" spans="1:14" s="4" customFormat="1" ht="10.5">
      <c r="A1667" s="34"/>
      <c r="B1667" s="2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29"/>
      <c r="N1667" s="3"/>
    </row>
    <row r="1668" spans="1:14" s="4" customFormat="1" ht="10.5">
      <c r="A1668" s="34"/>
      <c r="B1668" s="2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29"/>
      <c r="N1668" s="3"/>
    </row>
    <row r="1669" spans="1:14" s="4" customFormat="1" ht="10.5">
      <c r="A1669" s="34"/>
      <c r="B1669" s="2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29"/>
      <c r="N1669" s="3"/>
    </row>
    <row r="1670" spans="1:14" s="4" customFormat="1" ht="10.5">
      <c r="A1670" s="34"/>
      <c r="B1670" s="2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29"/>
      <c r="N1670" s="3"/>
    </row>
    <row r="1671" spans="1:14" s="4" customFormat="1" ht="10.5">
      <c r="A1671" s="34"/>
      <c r="B1671" s="2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29"/>
      <c r="N1671" s="3"/>
    </row>
    <row r="1672" spans="1:14" s="4" customFormat="1" ht="10.5">
      <c r="A1672" s="34"/>
      <c r="B1672" s="2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29"/>
      <c r="N1672" s="3"/>
    </row>
    <row r="1673" spans="1:14" s="4" customFormat="1" ht="10.5">
      <c r="A1673" s="34"/>
      <c r="B1673" s="2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29"/>
      <c r="N1673" s="3"/>
    </row>
    <row r="1674" spans="1:14" s="4" customFormat="1" ht="10.5">
      <c r="A1674" s="34"/>
      <c r="B1674" s="2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29"/>
      <c r="N1674" s="3"/>
    </row>
    <row r="1675" spans="1:14" s="4" customFormat="1" ht="10.5">
      <c r="A1675" s="34"/>
      <c r="B1675" s="2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29"/>
      <c r="N1675" s="3"/>
    </row>
    <row r="1676" spans="1:14" s="4" customFormat="1" ht="10.5">
      <c r="A1676" s="34"/>
      <c r="B1676" s="2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29"/>
      <c r="N1676" s="3"/>
    </row>
    <row r="1677" spans="1:14" s="4" customFormat="1" ht="10.5">
      <c r="A1677" s="34"/>
      <c r="B1677" s="2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29"/>
      <c r="N1677" s="3"/>
    </row>
    <row r="1678" spans="1:14" s="4" customFormat="1" ht="10.5">
      <c r="A1678" s="34"/>
      <c r="B1678" s="2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29"/>
      <c r="N1678" s="3"/>
    </row>
    <row r="1679" spans="1:14" s="4" customFormat="1" ht="10.5">
      <c r="A1679" s="34"/>
      <c r="B1679" s="2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29"/>
      <c r="N1679" s="3"/>
    </row>
    <row r="1680" spans="1:14" s="4" customFormat="1" ht="10.5">
      <c r="A1680" s="34"/>
      <c r="B1680" s="2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29"/>
      <c r="N1680" s="3"/>
    </row>
    <row r="1681" spans="1:14" s="4" customFormat="1" ht="10.5">
      <c r="A1681" s="34"/>
      <c r="B1681" s="2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29"/>
      <c r="N1681" s="3"/>
    </row>
    <row r="1682" spans="1:14" s="4" customFormat="1" ht="10.5">
      <c r="A1682" s="34"/>
      <c r="B1682" s="2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29"/>
      <c r="N1682" s="3"/>
    </row>
    <row r="1683" spans="1:14" s="4" customFormat="1" ht="10.5">
      <c r="A1683" s="34"/>
      <c r="B1683" s="2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29"/>
      <c r="N1683" s="3"/>
    </row>
    <row r="1684" spans="1:14" s="4" customFormat="1" ht="10.5">
      <c r="A1684" s="34"/>
      <c r="B1684" s="2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29"/>
      <c r="N1684" s="3"/>
    </row>
    <row r="1685" spans="1:14" s="4" customFormat="1" ht="10.5">
      <c r="A1685" s="34"/>
      <c r="B1685" s="2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29"/>
      <c r="N1685" s="3"/>
    </row>
    <row r="1686" spans="1:14" s="4" customFormat="1" ht="10.5">
      <c r="A1686" s="34"/>
      <c r="B1686" s="2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29"/>
      <c r="N1686" s="3"/>
    </row>
    <row r="1687" spans="1:14" s="4" customFormat="1" ht="10.5">
      <c r="A1687" s="34"/>
      <c r="B1687" s="2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29"/>
      <c r="N1687" s="3"/>
    </row>
    <row r="1688" spans="1:14" s="4" customFormat="1" ht="10.5">
      <c r="A1688" s="34"/>
      <c r="B1688" s="2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29"/>
      <c r="N1688" s="3"/>
    </row>
    <row r="1689" spans="1:14" s="4" customFormat="1" ht="10.5">
      <c r="A1689" s="34"/>
      <c r="B1689" s="2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29"/>
      <c r="N1689" s="3"/>
    </row>
    <row r="1690" spans="1:14" s="4" customFormat="1" ht="10.5">
      <c r="A1690" s="34"/>
      <c r="B1690" s="2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29"/>
      <c r="N1690" s="3"/>
    </row>
    <row r="1691" spans="1:14" s="4" customFormat="1" ht="10.5">
      <c r="A1691" s="34"/>
      <c r="B1691" s="2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29"/>
      <c r="N1691" s="3"/>
    </row>
    <row r="1692" spans="1:14" s="4" customFormat="1" ht="10.5">
      <c r="A1692" s="34"/>
      <c r="B1692" s="2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29"/>
      <c r="N1692" s="3"/>
    </row>
    <row r="1693" spans="1:14" s="4" customFormat="1" ht="10.5">
      <c r="A1693" s="34"/>
      <c r="B1693" s="2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29"/>
      <c r="N1693" s="3"/>
    </row>
    <row r="1694" spans="1:14" s="4" customFormat="1" ht="10.5">
      <c r="A1694" s="34"/>
      <c r="B1694" s="2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29"/>
      <c r="N1694" s="3"/>
    </row>
    <row r="1695" spans="1:14" s="4" customFormat="1" ht="10.5">
      <c r="A1695" s="34"/>
      <c r="B1695" s="2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29"/>
      <c r="N1695" s="3"/>
    </row>
    <row r="1696" spans="1:14" s="4" customFormat="1" ht="10.5">
      <c r="A1696" s="34"/>
      <c r="B1696" s="2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29"/>
      <c r="N1696" s="3"/>
    </row>
    <row r="1697" spans="1:14" s="4" customFormat="1" ht="10.5">
      <c r="A1697" s="34"/>
      <c r="B1697" s="2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29"/>
      <c r="N1697" s="3"/>
    </row>
    <row r="1698" spans="1:14" s="4" customFormat="1" ht="10.5">
      <c r="A1698" s="34"/>
      <c r="B1698" s="2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29"/>
      <c r="N1698" s="3"/>
    </row>
    <row r="1699" spans="1:14" s="4" customFormat="1" ht="10.5">
      <c r="A1699" s="34"/>
      <c r="B1699" s="2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29"/>
      <c r="N1699" s="3"/>
    </row>
    <row r="1700" spans="1:14" s="4" customFormat="1" ht="10.5">
      <c r="A1700" s="34"/>
      <c r="B1700" s="2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29"/>
      <c r="N1700" s="3"/>
    </row>
    <row r="1701" spans="1:14" s="4" customFormat="1" ht="10.5">
      <c r="A1701" s="34"/>
      <c r="B1701" s="2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29"/>
      <c r="N1701" s="3"/>
    </row>
    <row r="1702" spans="1:14" s="4" customFormat="1" ht="10.5">
      <c r="A1702" s="34"/>
      <c r="B1702" s="2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29"/>
      <c r="N1702" s="3"/>
    </row>
    <row r="1703" spans="1:14" s="4" customFormat="1" ht="10.5">
      <c r="A1703" s="34"/>
      <c r="B1703" s="2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29"/>
      <c r="N1703" s="3"/>
    </row>
    <row r="1704" spans="1:14" s="4" customFormat="1" ht="10.5">
      <c r="A1704" s="34"/>
      <c r="B1704" s="2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29"/>
      <c r="N1704" s="3"/>
    </row>
    <row r="1705" spans="1:14" s="4" customFormat="1" ht="10.5">
      <c r="A1705" s="34"/>
      <c r="B1705" s="2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29"/>
      <c r="N1705" s="3"/>
    </row>
    <row r="1706" spans="1:14" s="4" customFormat="1" ht="10.5">
      <c r="A1706" s="34"/>
      <c r="B1706" s="2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29"/>
      <c r="N1706" s="3"/>
    </row>
    <row r="1707" spans="1:14" s="4" customFormat="1" ht="10.5">
      <c r="A1707" s="34"/>
      <c r="B1707" s="2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29"/>
      <c r="N1707" s="3"/>
    </row>
    <row r="1708" spans="1:14" s="4" customFormat="1" ht="10.5">
      <c r="A1708" s="34"/>
      <c r="B1708" s="2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29"/>
      <c r="N1708" s="3"/>
    </row>
    <row r="1709" spans="1:14" s="4" customFormat="1" ht="10.5">
      <c r="A1709" s="34"/>
      <c r="B1709" s="2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29"/>
      <c r="N1709" s="3"/>
    </row>
    <row r="1710" spans="1:14" s="4" customFormat="1" ht="10.5">
      <c r="A1710" s="34"/>
      <c r="B1710" s="2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29"/>
      <c r="N1710" s="3"/>
    </row>
    <row r="1711" spans="1:14" s="4" customFormat="1" ht="10.5">
      <c r="A1711" s="34"/>
      <c r="B1711" s="2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29"/>
      <c r="N1711" s="3"/>
    </row>
    <row r="1712" spans="1:14" s="4" customFormat="1" ht="10.5">
      <c r="A1712" s="34"/>
      <c r="B1712" s="2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29"/>
      <c r="N1712" s="3"/>
    </row>
    <row r="1713" spans="1:14" s="4" customFormat="1" ht="10.5">
      <c r="A1713" s="34"/>
      <c r="B1713" s="2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29"/>
      <c r="N1713" s="3"/>
    </row>
    <row r="1714" spans="1:14" s="4" customFormat="1" ht="10.5">
      <c r="A1714" s="34"/>
      <c r="B1714" s="2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29"/>
      <c r="N1714" s="3"/>
    </row>
    <row r="1715" spans="1:14" s="4" customFormat="1" ht="10.5">
      <c r="A1715" s="34"/>
      <c r="B1715" s="2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29"/>
      <c r="N1715" s="3"/>
    </row>
    <row r="1716" spans="1:14" s="4" customFormat="1" ht="10.5">
      <c r="A1716" s="34"/>
      <c r="B1716" s="2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29"/>
      <c r="N1716" s="3"/>
    </row>
    <row r="1717" spans="1:14" s="4" customFormat="1" ht="10.5">
      <c r="A1717" s="34"/>
      <c r="B1717" s="2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29"/>
      <c r="N1717" s="3"/>
    </row>
    <row r="1718" spans="1:14" s="4" customFormat="1" ht="10.5">
      <c r="A1718" s="34"/>
      <c r="B1718" s="2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29"/>
      <c r="N1718" s="3"/>
    </row>
    <row r="1719" spans="1:14" s="4" customFormat="1" ht="10.5">
      <c r="A1719" s="34"/>
      <c r="B1719" s="2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29"/>
      <c r="N1719" s="3"/>
    </row>
    <row r="1720" spans="1:14" s="4" customFormat="1" ht="10.5">
      <c r="A1720" s="34"/>
      <c r="B1720" s="2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29"/>
      <c r="N1720" s="3"/>
    </row>
    <row r="1721" spans="1:14" s="4" customFormat="1" ht="10.5">
      <c r="A1721" s="34"/>
      <c r="B1721" s="2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29"/>
      <c r="N1721" s="3"/>
    </row>
    <row r="1722" spans="1:14" s="4" customFormat="1" ht="10.5">
      <c r="A1722" s="34"/>
      <c r="B1722" s="2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29"/>
      <c r="N1722" s="3"/>
    </row>
    <row r="1723" spans="1:14" s="4" customFormat="1" ht="10.5">
      <c r="A1723" s="34"/>
      <c r="B1723" s="2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29"/>
      <c r="N1723" s="3"/>
    </row>
    <row r="1724" spans="1:14" s="4" customFormat="1" ht="10.5">
      <c r="A1724" s="34"/>
      <c r="B1724" s="2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29"/>
      <c r="N1724" s="3"/>
    </row>
    <row r="1725" spans="1:14" s="4" customFormat="1" ht="10.5">
      <c r="A1725" s="34"/>
      <c r="B1725" s="2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29"/>
      <c r="N1725" s="3"/>
    </row>
    <row r="1726" spans="1:14" s="4" customFormat="1" ht="10.5">
      <c r="A1726" s="34"/>
      <c r="B1726" s="2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29"/>
      <c r="N1726" s="3"/>
    </row>
    <row r="1727" spans="1:14" s="4" customFormat="1" ht="10.5">
      <c r="A1727" s="34"/>
      <c r="B1727" s="2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29"/>
      <c r="N1727" s="3"/>
    </row>
    <row r="1728" spans="1:14" s="4" customFormat="1" ht="10.5">
      <c r="A1728" s="34"/>
      <c r="B1728" s="2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29"/>
      <c r="N1728" s="3"/>
    </row>
    <row r="1729" spans="1:14" s="4" customFormat="1" ht="10.5">
      <c r="A1729" s="34"/>
      <c r="B1729" s="2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29"/>
      <c r="N1729" s="3"/>
    </row>
    <row r="1730" spans="1:14" s="4" customFormat="1" ht="10.5">
      <c r="A1730" s="34"/>
      <c r="B1730" s="2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29"/>
      <c r="N1730" s="3"/>
    </row>
    <row r="1731" spans="1:14" s="4" customFormat="1" ht="10.5">
      <c r="A1731" s="34"/>
      <c r="B1731" s="2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29"/>
      <c r="N1731" s="3"/>
    </row>
    <row r="1732" spans="1:14" s="4" customFormat="1" ht="10.5">
      <c r="A1732" s="34"/>
      <c r="B1732" s="2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29"/>
      <c r="N1732" s="3"/>
    </row>
    <row r="1733" spans="1:14" s="4" customFormat="1" ht="10.5">
      <c r="A1733" s="34"/>
      <c r="B1733" s="2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29"/>
      <c r="N1733" s="3"/>
    </row>
    <row r="1734" spans="1:14" s="4" customFormat="1" ht="10.5">
      <c r="A1734" s="34"/>
      <c r="B1734" s="2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29"/>
      <c r="N1734" s="3"/>
    </row>
    <row r="1735" spans="1:14" s="4" customFormat="1" ht="10.5">
      <c r="A1735" s="34"/>
      <c r="B1735" s="2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29"/>
      <c r="N1735" s="3"/>
    </row>
    <row r="1736" spans="1:14" s="4" customFormat="1" ht="10.5">
      <c r="A1736" s="34"/>
      <c r="B1736" s="2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29"/>
      <c r="N1736" s="3"/>
    </row>
    <row r="1737" spans="1:14" s="4" customFormat="1" ht="10.5">
      <c r="A1737" s="34"/>
      <c r="B1737" s="2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29"/>
      <c r="N1737" s="3"/>
    </row>
    <row r="1738" spans="1:14" s="4" customFormat="1" ht="10.5">
      <c r="A1738" s="34"/>
      <c r="B1738" s="2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29"/>
      <c r="N1738" s="3"/>
    </row>
    <row r="1739" spans="1:14" s="4" customFormat="1" ht="10.5">
      <c r="A1739" s="34"/>
      <c r="B1739" s="2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29"/>
      <c r="N1739" s="3"/>
    </row>
    <row r="1740" spans="1:14" s="4" customFormat="1" ht="10.5">
      <c r="A1740" s="34"/>
      <c r="B1740" s="2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29"/>
      <c r="N1740" s="3"/>
    </row>
    <row r="1741" spans="1:14" s="4" customFormat="1" ht="10.5">
      <c r="A1741" s="34"/>
      <c r="B1741" s="2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29"/>
      <c r="N1741" s="3"/>
    </row>
    <row r="1742" spans="1:14" s="4" customFormat="1" ht="10.5">
      <c r="A1742" s="34"/>
      <c r="B1742" s="2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29"/>
      <c r="N1742" s="3"/>
    </row>
    <row r="1743" spans="1:14" s="4" customFormat="1" ht="10.5">
      <c r="A1743" s="34"/>
      <c r="B1743" s="2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29"/>
      <c r="N1743" s="3"/>
    </row>
    <row r="1744" spans="1:14" s="4" customFormat="1" ht="10.5">
      <c r="A1744" s="34"/>
      <c r="B1744" s="2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29"/>
      <c r="N1744" s="3"/>
    </row>
    <row r="1745" spans="1:14" s="4" customFormat="1" ht="10.5">
      <c r="A1745" s="34"/>
      <c r="B1745" s="2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29"/>
      <c r="N1745" s="3"/>
    </row>
    <row r="1746" spans="1:14" s="4" customFormat="1" ht="10.5">
      <c r="A1746" s="34"/>
      <c r="B1746" s="2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29"/>
      <c r="N1746" s="3"/>
    </row>
    <row r="1747" spans="1:14" s="4" customFormat="1" ht="10.5">
      <c r="A1747" s="34"/>
      <c r="B1747" s="2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29"/>
      <c r="N1747" s="3"/>
    </row>
    <row r="1748" spans="1:14" s="4" customFormat="1" ht="10.5">
      <c r="A1748" s="34"/>
      <c r="B1748" s="2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29"/>
      <c r="N1748" s="3"/>
    </row>
    <row r="1749" spans="1:14" s="4" customFormat="1" ht="10.5">
      <c r="A1749" s="34"/>
      <c r="B1749" s="2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29"/>
      <c r="N1749" s="3"/>
    </row>
    <row r="1750" spans="1:14" s="4" customFormat="1" ht="10.5">
      <c r="A1750" s="34"/>
      <c r="B1750" s="2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29"/>
      <c r="N1750" s="3"/>
    </row>
    <row r="1751" spans="1:14" s="4" customFormat="1" ht="10.5">
      <c r="A1751" s="34"/>
      <c r="B1751" s="2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29"/>
      <c r="N1751" s="3"/>
    </row>
    <row r="1752" spans="1:14" s="4" customFormat="1" ht="10.5">
      <c r="A1752" s="34"/>
      <c r="B1752" s="2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29"/>
      <c r="N1752" s="3"/>
    </row>
    <row r="1753" spans="1:14" s="4" customFormat="1" ht="10.5">
      <c r="A1753" s="34"/>
      <c r="B1753" s="2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29"/>
      <c r="N1753" s="3"/>
    </row>
    <row r="1754" spans="1:14" s="4" customFormat="1" ht="10.5">
      <c r="A1754" s="34"/>
      <c r="B1754" s="2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29"/>
      <c r="N1754" s="3"/>
    </row>
    <row r="1755" spans="1:14" s="4" customFormat="1" ht="10.5">
      <c r="A1755" s="34"/>
      <c r="B1755" s="2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29"/>
      <c r="N1755" s="3"/>
    </row>
    <row r="1756" spans="1:14" s="4" customFormat="1" ht="10.5">
      <c r="A1756" s="34"/>
      <c r="B1756" s="2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29"/>
      <c r="N1756" s="3"/>
    </row>
    <row r="1757" spans="1:14" s="4" customFormat="1" ht="10.5">
      <c r="A1757" s="34"/>
      <c r="B1757" s="2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29"/>
      <c r="N1757" s="3"/>
    </row>
    <row r="1758" spans="1:14" s="4" customFormat="1" ht="10.5">
      <c r="A1758" s="34"/>
      <c r="B1758" s="2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29"/>
      <c r="N1758" s="3"/>
    </row>
    <row r="1759" spans="1:14" s="4" customFormat="1" ht="10.5">
      <c r="A1759" s="34"/>
      <c r="B1759" s="2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29"/>
      <c r="N1759" s="3"/>
    </row>
    <row r="1760" spans="1:14" s="4" customFormat="1" ht="10.5">
      <c r="A1760" s="34"/>
      <c r="B1760" s="2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29"/>
      <c r="N1760" s="3"/>
    </row>
    <row r="1761" spans="1:14" s="4" customFormat="1" ht="10.5">
      <c r="A1761" s="34"/>
      <c r="B1761" s="2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29"/>
      <c r="N1761" s="3"/>
    </row>
    <row r="1762" spans="1:14" s="4" customFormat="1" ht="10.5">
      <c r="A1762" s="34"/>
      <c r="B1762" s="2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29"/>
      <c r="N1762" s="3"/>
    </row>
    <row r="1763" spans="1:14" s="4" customFormat="1" ht="10.5">
      <c r="A1763" s="34"/>
      <c r="B1763" s="2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29"/>
      <c r="N1763" s="3"/>
    </row>
    <row r="1764" spans="1:14" s="4" customFormat="1" ht="10.5">
      <c r="A1764" s="34"/>
      <c r="B1764" s="2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29"/>
      <c r="N1764" s="3"/>
    </row>
    <row r="1765" spans="1:14" s="4" customFormat="1" ht="10.5">
      <c r="A1765" s="34"/>
      <c r="B1765" s="2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29"/>
      <c r="N1765" s="3"/>
    </row>
    <row r="1766" spans="1:14" s="4" customFormat="1" ht="10.5">
      <c r="A1766" s="34"/>
      <c r="B1766" s="2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29"/>
      <c r="N1766" s="3"/>
    </row>
    <row r="1767" spans="1:14" s="4" customFormat="1" ht="10.5">
      <c r="A1767" s="34"/>
      <c r="B1767" s="2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29"/>
      <c r="N1767" s="3"/>
    </row>
    <row r="1768" spans="1:14" s="4" customFormat="1" ht="10.5">
      <c r="A1768" s="34"/>
      <c r="B1768" s="2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29"/>
      <c r="N1768" s="3"/>
    </row>
    <row r="1769" spans="1:14" s="4" customFormat="1" ht="10.5">
      <c r="A1769" s="34"/>
      <c r="B1769" s="2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29"/>
      <c r="N1769" s="3"/>
    </row>
    <row r="1770" spans="1:14" s="4" customFormat="1" ht="10.5">
      <c r="A1770" s="34"/>
      <c r="B1770" s="2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29"/>
      <c r="N1770" s="3"/>
    </row>
    <row r="1771" spans="1:14" s="4" customFormat="1" ht="10.5">
      <c r="A1771" s="34"/>
      <c r="B1771" s="2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29"/>
      <c r="N1771" s="3"/>
    </row>
    <row r="1772" spans="1:14" s="4" customFormat="1" ht="10.5">
      <c r="A1772" s="34"/>
      <c r="B1772" s="2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29"/>
      <c r="N1772" s="3"/>
    </row>
    <row r="1773" spans="1:14" s="4" customFormat="1" ht="10.5">
      <c r="A1773" s="34"/>
      <c r="B1773" s="2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29"/>
      <c r="N1773" s="3"/>
    </row>
    <row r="1774" spans="1:14" s="4" customFormat="1" ht="10.5">
      <c r="A1774" s="34"/>
      <c r="B1774" s="2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29"/>
      <c r="N1774" s="3"/>
    </row>
    <row r="1775" spans="1:14" s="4" customFormat="1" ht="10.5">
      <c r="A1775" s="34"/>
      <c r="B1775" s="2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29"/>
      <c r="N1775" s="3"/>
    </row>
    <row r="1776" spans="1:14" s="4" customFormat="1" ht="10.5">
      <c r="A1776" s="34"/>
      <c r="B1776" s="2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29"/>
      <c r="N1776" s="3"/>
    </row>
    <row r="1777" spans="1:14" s="4" customFormat="1" ht="10.5">
      <c r="A1777" s="34"/>
      <c r="B1777" s="2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29"/>
      <c r="N1777" s="3"/>
    </row>
    <row r="1778" spans="1:14" s="4" customFormat="1" ht="10.5">
      <c r="A1778" s="34"/>
      <c r="B1778" s="2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29"/>
      <c r="N1778" s="3"/>
    </row>
    <row r="1779" spans="1:14" s="4" customFormat="1" ht="10.5">
      <c r="A1779" s="34"/>
      <c r="B1779" s="2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29"/>
      <c r="N1779" s="3"/>
    </row>
    <row r="1780" spans="1:14" s="4" customFormat="1" ht="10.5">
      <c r="A1780" s="34"/>
      <c r="B1780" s="2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29"/>
      <c r="N1780" s="3"/>
    </row>
    <row r="1781" spans="1:14" s="4" customFormat="1" ht="10.5">
      <c r="A1781" s="34"/>
      <c r="B1781" s="2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29"/>
      <c r="N1781" s="3"/>
    </row>
    <row r="1782" spans="1:14" s="4" customFormat="1" ht="10.5">
      <c r="A1782" s="34"/>
      <c r="B1782" s="2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29"/>
      <c r="N1782" s="3"/>
    </row>
    <row r="1783" spans="1:14" s="4" customFormat="1" ht="10.5">
      <c r="A1783" s="34"/>
      <c r="B1783" s="2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29"/>
      <c r="N1783" s="3"/>
    </row>
    <row r="1784" spans="1:14" s="4" customFormat="1" ht="10.5">
      <c r="A1784" s="34"/>
      <c r="B1784" s="2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29"/>
      <c r="N1784" s="3"/>
    </row>
    <row r="1785" spans="1:14" s="4" customFormat="1" ht="10.5">
      <c r="A1785" s="34"/>
      <c r="B1785" s="2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29"/>
      <c r="N1785" s="3"/>
    </row>
    <row r="1786" spans="1:14" s="4" customFormat="1" ht="10.5">
      <c r="A1786" s="34"/>
      <c r="B1786" s="2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29"/>
      <c r="N1786" s="3"/>
    </row>
    <row r="1787" spans="1:14" s="4" customFormat="1" ht="10.5">
      <c r="A1787" s="34"/>
      <c r="B1787" s="2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29"/>
      <c r="N1787" s="3"/>
    </row>
    <row r="1788" spans="1:14" s="4" customFormat="1" ht="10.5">
      <c r="A1788" s="34"/>
      <c r="B1788" s="2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29"/>
      <c r="N1788" s="3"/>
    </row>
    <row r="1789" spans="1:14" s="4" customFormat="1" ht="10.5">
      <c r="A1789" s="34"/>
      <c r="B1789" s="2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29"/>
      <c r="N1789" s="3"/>
    </row>
    <row r="1790" spans="1:14" s="4" customFormat="1" ht="10.5">
      <c r="A1790" s="34"/>
      <c r="B1790" s="2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29"/>
      <c r="N1790" s="3"/>
    </row>
    <row r="1791" spans="1:14" s="4" customFormat="1" ht="10.5">
      <c r="A1791" s="34"/>
      <c r="B1791" s="2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29"/>
      <c r="N1791" s="3"/>
    </row>
    <row r="1792" spans="1:14" s="4" customFormat="1" ht="10.5">
      <c r="A1792" s="34"/>
      <c r="B1792" s="2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29"/>
      <c r="N1792" s="3"/>
    </row>
    <row r="1793" spans="1:14" s="4" customFormat="1" ht="10.5">
      <c r="A1793" s="34"/>
      <c r="B1793" s="2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29"/>
      <c r="N1793" s="3"/>
    </row>
    <row r="1794" spans="1:14" s="4" customFormat="1" ht="10.5">
      <c r="A1794" s="34"/>
      <c r="B1794" s="2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29"/>
      <c r="N1794" s="3"/>
    </row>
    <row r="1795" spans="1:14" s="4" customFormat="1" ht="10.5">
      <c r="A1795" s="34"/>
      <c r="B1795" s="2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29"/>
      <c r="N1795" s="3"/>
    </row>
    <row r="1796" spans="1:14" s="4" customFormat="1" ht="10.5">
      <c r="A1796" s="34"/>
      <c r="B1796" s="2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29"/>
      <c r="N1796" s="3"/>
    </row>
    <row r="1797" spans="1:14" s="4" customFormat="1" ht="10.5">
      <c r="A1797" s="34"/>
      <c r="B1797" s="2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29"/>
      <c r="N1797" s="3"/>
    </row>
    <row r="1798" spans="1:14" s="4" customFormat="1" ht="10.5">
      <c r="A1798" s="34"/>
      <c r="B1798" s="2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29"/>
      <c r="N1798" s="3"/>
    </row>
    <row r="1799" spans="1:14" s="4" customFormat="1" ht="10.5">
      <c r="A1799" s="34"/>
      <c r="B1799" s="2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29"/>
      <c r="N1799" s="3"/>
    </row>
    <row r="1800" spans="1:14" s="4" customFormat="1" ht="10.5">
      <c r="A1800" s="34"/>
      <c r="B1800" s="2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29"/>
      <c r="N1800" s="3"/>
    </row>
    <row r="1801" spans="1:14" s="4" customFormat="1" ht="10.5">
      <c r="A1801" s="34"/>
      <c r="B1801" s="2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29"/>
      <c r="N1801" s="3"/>
    </row>
    <row r="1802" spans="1:14" s="4" customFormat="1" ht="10.5">
      <c r="A1802" s="34"/>
      <c r="B1802" s="2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29"/>
      <c r="N1802" s="3"/>
    </row>
    <row r="1803" spans="1:14" s="4" customFormat="1" ht="10.5">
      <c r="A1803" s="34"/>
      <c r="B1803" s="2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29"/>
      <c r="N1803" s="3"/>
    </row>
    <row r="1804" spans="1:14" s="4" customFormat="1" ht="10.5">
      <c r="A1804" s="34"/>
      <c r="B1804" s="2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29"/>
      <c r="N1804" s="3"/>
    </row>
    <row r="1805" spans="1:14" s="4" customFormat="1" ht="10.5">
      <c r="A1805" s="34"/>
      <c r="B1805" s="2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29"/>
      <c r="N1805" s="3"/>
    </row>
    <row r="1806" spans="1:14" s="4" customFormat="1" ht="10.5">
      <c r="A1806" s="34"/>
      <c r="B1806" s="2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29"/>
      <c r="N1806" s="3"/>
    </row>
    <row r="1807" spans="1:14" s="4" customFormat="1" ht="10.5">
      <c r="A1807" s="34"/>
      <c r="B1807" s="2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29"/>
      <c r="N1807" s="3"/>
    </row>
    <row r="1808" spans="1:14" s="4" customFormat="1" ht="10.5">
      <c r="A1808" s="34"/>
      <c r="B1808" s="2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29"/>
      <c r="N1808" s="3"/>
    </row>
    <row r="1809" spans="1:14" s="4" customFormat="1" ht="10.5">
      <c r="A1809" s="34"/>
      <c r="B1809" s="2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29"/>
      <c r="N1809" s="3"/>
    </row>
    <row r="1810" spans="1:14" s="4" customFormat="1" ht="10.5">
      <c r="A1810" s="34"/>
      <c r="B1810" s="2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29"/>
      <c r="N1810" s="3"/>
    </row>
    <row r="1811" spans="1:14" s="4" customFormat="1" ht="10.5">
      <c r="A1811" s="34"/>
      <c r="B1811" s="2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29"/>
      <c r="N1811" s="3"/>
    </row>
    <row r="1812" spans="1:14" s="4" customFormat="1" ht="10.5">
      <c r="A1812" s="34"/>
      <c r="B1812" s="2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29"/>
      <c r="N1812" s="3"/>
    </row>
    <row r="1813" spans="1:14" s="4" customFormat="1" ht="10.5">
      <c r="A1813" s="34"/>
      <c r="B1813" s="2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29"/>
      <c r="N1813" s="3"/>
    </row>
    <row r="1814" spans="1:14" s="4" customFormat="1" ht="10.5">
      <c r="A1814" s="34"/>
      <c r="B1814" s="2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29"/>
      <c r="N1814" s="3"/>
    </row>
    <row r="1815" spans="1:14" s="4" customFormat="1" ht="10.5">
      <c r="A1815" s="34"/>
      <c r="B1815" s="2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29"/>
      <c r="N1815" s="3"/>
    </row>
    <row r="1816" spans="1:14" s="4" customFormat="1" ht="10.5">
      <c r="A1816" s="34"/>
      <c r="B1816" s="2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29"/>
      <c r="N1816" s="3"/>
    </row>
    <row r="1817" spans="1:14" s="4" customFormat="1" ht="10.5">
      <c r="A1817" s="34"/>
      <c r="B1817" s="2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29"/>
      <c r="N1817" s="3"/>
    </row>
    <row r="1818" spans="1:14" s="4" customFormat="1" ht="10.5">
      <c r="A1818" s="34"/>
      <c r="B1818" s="2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29"/>
      <c r="N1818" s="3"/>
    </row>
    <row r="1819" spans="1:14" s="4" customFormat="1" ht="10.5">
      <c r="A1819" s="34"/>
      <c r="B1819" s="2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29"/>
      <c r="N1819" s="3"/>
    </row>
    <row r="1820" spans="1:14" s="4" customFormat="1" ht="10.5">
      <c r="A1820" s="34"/>
      <c r="B1820" s="2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29"/>
      <c r="N1820" s="3"/>
    </row>
    <row r="1821" spans="1:14" s="4" customFormat="1" ht="10.5">
      <c r="A1821" s="34"/>
      <c r="B1821" s="2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29"/>
      <c r="N1821" s="3"/>
    </row>
    <row r="1822" spans="1:14" s="4" customFormat="1" ht="10.5">
      <c r="A1822" s="34"/>
      <c r="B1822" s="2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29"/>
      <c r="N1822" s="3"/>
    </row>
    <row r="1823" spans="1:14" s="4" customFormat="1" ht="10.5">
      <c r="A1823" s="34"/>
      <c r="B1823" s="2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29"/>
      <c r="N1823" s="3"/>
    </row>
    <row r="1824" spans="1:14" s="4" customFormat="1" ht="10.5">
      <c r="A1824" s="34"/>
      <c r="B1824" s="2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29"/>
      <c r="N1824" s="3"/>
    </row>
    <row r="1825" spans="1:14" s="4" customFormat="1" ht="10.5">
      <c r="A1825" s="34"/>
      <c r="B1825" s="2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29"/>
      <c r="N1825" s="3"/>
    </row>
    <row r="1826" spans="1:14" s="4" customFormat="1" ht="10.5">
      <c r="A1826" s="34"/>
      <c r="B1826" s="2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29"/>
      <c r="N1826" s="3"/>
    </row>
    <row r="1827" spans="1:14" s="4" customFormat="1" ht="10.5">
      <c r="A1827" s="34"/>
      <c r="B1827" s="2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29"/>
      <c r="N1827" s="3"/>
    </row>
    <row r="1828" spans="1:14" s="4" customFormat="1" ht="10.5">
      <c r="A1828" s="34"/>
      <c r="B1828" s="2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29"/>
      <c r="N1828" s="3"/>
    </row>
    <row r="1829" spans="1:14" s="4" customFormat="1" ht="10.5">
      <c r="A1829" s="34"/>
      <c r="B1829" s="2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29"/>
      <c r="N1829" s="3"/>
    </row>
    <row r="1830" spans="1:14" s="4" customFormat="1" ht="10.5">
      <c r="A1830" s="34"/>
      <c r="B1830" s="2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29"/>
      <c r="N1830" s="3"/>
    </row>
    <row r="1831" spans="1:14" s="4" customFormat="1" ht="10.5">
      <c r="A1831" s="34"/>
      <c r="B1831" s="2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29"/>
      <c r="N1831" s="3"/>
    </row>
    <row r="1832" spans="1:14" s="4" customFormat="1" ht="10.5">
      <c r="A1832" s="34"/>
      <c r="B1832" s="2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29"/>
      <c r="N1832" s="3"/>
    </row>
    <row r="1833" spans="1:14" s="4" customFormat="1" ht="10.5">
      <c r="A1833" s="34"/>
      <c r="B1833" s="2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29"/>
      <c r="N1833" s="3"/>
    </row>
    <row r="1834" spans="1:14" s="4" customFormat="1" ht="10.5">
      <c r="A1834" s="34"/>
      <c r="B1834" s="2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29"/>
      <c r="N1834" s="3"/>
    </row>
    <row r="1835" spans="1:14" s="4" customFormat="1" ht="10.5">
      <c r="A1835" s="34"/>
      <c r="B1835" s="2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29"/>
      <c r="N1835" s="3"/>
    </row>
    <row r="1836" spans="1:14" s="4" customFormat="1" ht="10.5">
      <c r="A1836" s="34"/>
      <c r="B1836" s="2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29"/>
      <c r="N1836" s="3"/>
    </row>
    <row r="1837" spans="1:14" s="4" customFormat="1" ht="10.5">
      <c r="A1837" s="34"/>
      <c r="B1837" s="2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29"/>
      <c r="N1837" s="3"/>
    </row>
    <row r="1838" spans="1:14" s="4" customFormat="1" ht="10.5">
      <c r="A1838" s="34"/>
      <c r="B1838" s="2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29"/>
      <c r="N1838" s="3"/>
    </row>
    <row r="1839" spans="1:14" s="4" customFormat="1" ht="10.5">
      <c r="A1839" s="34"/>
      <c r="B1839" s="2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29"/>
      <c r="N1839" s="3"/>
    </row>
    <row r="1840" spans="1:14" s="4" customFormat="1" ht="10.5">
      <c r="A1840" s="34"/>
      <c r="B1840" s="2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29"/>
      <c r="N1840" s="3"/>
    </row>
    <row r="1841" spans="1:14" s="4" customFormat="1" ht="10.5">
      <c r="A1841" s="34"/>
      <c r="B1841" s="2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29"/>
      <c r="N1841" s="3"/>
    </row>
    <row r="1842" spans="1:14" s="4" customFormat="1" ht="10.5">
      <c r="A1842" s="34"/>
      <c r="B1842" s="2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29"/>
      <c r="N1842" s="3"/>
    </row>
    <row r="1843" spans="1:14" s="4" customFormat="1" ht="10.5">
      <c r="A1843" s="34"/>
      <c r="B1843" s="2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29"/>
      <c r="N1843" s="3"/>
    </row>
    <row r="1844" spans="1:14" s="4" customFormat="1" ht="10.5">
      <c r="A1844" s="34"/>
      <c r="B1844" s="2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29"/>
      <c r="N1844" s="3"/>
    </row>
    <row r="1845" spans="1:14" s="4" customFormat="1" ht="10.5">
      <c r="A1845" s="34"/>
      <c r="B1845" s="2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29"/>
      <c r="N1845" s="3"/>
    </row>
    <row r="1846" spans="1:14" s="4" customFormat="1" ht="10.5">
      <c r="A1846" s="34"/>
      <c r="B1846" s="2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29"/>
      <c r="N1846" s="3"/>
    </row>
    <row r="1847" spans="1:14" s="4" customFormat="1" ht="10.5">
      <c r="A1847" s="34"/>
      <c r="B1847" s="2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29"/>
      <c r="N1847" s="3"/>
    </row>
    <row r="1848" spans="1:14" s="4" customFormat="1" ht="10.5">
      <c r="A1848" s="34"/>
      <c r="B1848" s="2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29"/>
      <c r="N1848" s="3"/>
    </row>
    <row r="1849" spans="1:14" s="4" customFormat="1" ht="10.5">
      <c r="A1849" s="34"/>
      <c r="B1849" s="2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29"/>
      <c r="N1849" s="3"/>
    </row>
    <row r="1850" spans="1:14" s="4" customFormat="1" ht="10.5">
      <c r="A1850" s="34"/>
      <c r="B1850" s="2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29"/>
      <c r="N1850" s="3"/>
    </row>
    <row r="1851" spans="1:14" s="4" customFormat="1" ht="10.5">
      <c r="A1851" s="34"/>
      <c r="B1851" s="2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29"/>
      <c r="N1851" s="3"/>
    </row>
    <row r="1852" spans="1:14" s="4" customFormat="1" ht="10.5">
      <c r="A1852" s="34"/>
      <c r="B1852" s="2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29"/>
      <c r="N1852" s="3"/>
    </row>
    <row r="1853" spans="1:14" s="4" customFormat="1" ht="10.5">
      <c r="A1853" s="34"/>
      <c r="B1853" s="2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29"/>
      <c r="N1853" s="3"/>
    </row>
    <row r="1854" spans="1:14" s="4" customFormat="1" ht="10.5">
      <c r="A1854" s="34"/>
      <c r="B1854" s="2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29"/>
      <c r="N1854" s="3"/>
    </row>
    <row r="1855" spans="1:14" s="4" customFormat="1" ht="10.5">
      <c r="A1855" s="34"/>
      <c r="B1855" s="2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29"/>
      <c r="N1855" s="3"/>
    </row>
    <row r="1856" spans="1:14" s="4" customFormat="1" ht="10.5">
      <c r="A1856" s="34"/>
      <c r="B1856" s="2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29"/>
      <c r="N1856" s="3"/>
    </row>
    <row r="1857" spans="1:14" s="4" customFormat="1" ht="10.5">
      <c r="A1857" s="34"/>
      <c r="B1857" s="2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29"/>
      <c r="N1857" s="3"/>
    </row>
    <row r="1858" spans="1:14" s="4" customFormat="1" ht="10.5">
      <c r="A1858" s="34"/>
      <c r="B1858" s="2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29"/>
      <c r="N1858" s="3"/>
    </row>
    <row r="1859" spans="1:14" s="4" customFormat="1" ht="10.5">
      <c r="A1859" s="34"/>
      <c r="B1859" s="2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29"/>
      <c r="N1859" s="3"/>
    </row>
    <row r="1860" spans="1:14" s="4" customFormat="1" ht="10.5">
      <c r="A1860" s="34"/>
      <c r="B1860" s="2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29"/>
      <c r="N1860" s="3"/>
    </row>
    <row r="1861" spans="1:14" s="4" customFormat="1" ht="10.5">
      <c r="A1861" s="34"/>
      <c r="B1861" s="2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29"/>
      <c r="N1861" s="3"/>
    </row>
    <row r="1862" spans="1:14" s="4" customFormat="1" ht="10.5">
      <c r="A1862" s="34"/>
      <c r="B1862" s="2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29"/>
      <c r="N1862" s="3"/>
    </row>
    <row r="1863" spans="1:14" s="4" customFormat="1" ht="10.5">
      <c r="A1863" s="34"/>
      <c r="B1863" s="2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29"/>
      <c r="N1863" s="3"/>
    </row>
    <row r="1864" spans="1:14" s="4" customFormat="1" ht="10.5">
      <c r="A1864" s="34"/>
      <c r="B1864" s="2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29"/>
      <c r="N1864" s="3"/>
    </row>
    <row r="1865" spans="1:14" s="4" customFormat="1" ht="10.5">
      <c r="A1865" s="34"/>
      <c r="B1865" s="2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29"/>
      <c r="N1865" s="3"/>
    </row>
    <row r="1866" spans="1:14" s="4" customFormat="1" ht="10.5">
      <c r="A1866" s="34"/>
      <c r="B1866" s="2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29"/>
      <c r="N1866" s="3"/>
    </row>
    <row r="1867" spans="1:14" s="4" customFormat="1" ht="10.5">
      <c r="A1867" s="34"/>
      <c r="B1867" s="2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29"/>
      <c r="N1867" s="3"/>
    </row>
    <row r="1868" spans="1:14" s="4" customFormat="1" ht="10.5">
      <c r="A1868" s="34"/>
      <c r="B1868" s="2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29"/>
      <c r="N1868" s="3"/>
    </row>
    <row r="1869" spans="1:14" s="4" customFormat="1" ht="10.5">
      <c r="A1869" s="34"/>
      <c r="B1869" s="2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29"/>
      <c r="N1869" s="3"/>
    </row>
    <row r="1870" spans="1:14" s="4" customFormat="1" ht="10.5">
      <c r="A1870" s="34"/>
      <c r="B1870" s="2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29"/>
      <c r="N1870" s="3"/>
    </row>
    <row r="1871" spans="1:14" s="4" customFormat="1" ht="10.5">
      <c r="A1871" s="34"/>
      <c r="B1871" s="2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29"/>
      <c r="N1871" s="3"/>
    </row>
    <row r="1872" spans="1:14" s="4" customFormat="1" ht="10.5">
      <c r="A1872" s="34"/>
      <c r="B1872" s="2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29"/>
      <c r="N1872" s="3"/>
    </row>
    <row r="1873" spans="1:14" s="4" customFormat="1" ht="10.5">
      <c r="A1873" s="34"/>
      <c r="B1873" s="2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29"/>
      <c r="N1873" s="3"/>
    </row>
    <row r="1874" spans="1:14" s="4" customFormat="1" ht="10.5">
      <c r="A1874" s="34"/>
      <c r="B1874" s="2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29"/>
      <c r="N1874" s="3"/>
    </row>
    <row r="1875" spans="1:14" s="4" customFormat="1" ht="10.5">
      <c r="A1875" s="34"/>
      <c r="B1875" s="2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29"/>
      <c r="N1875" s="3"/>
    </row>
    <row r="1876" spans="1:14" s="4" customFormat="1" ht="10.5">
      <c r="A1876" s="34"/>
      <c r="B1876" s="2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29"/>
      <c r="N1876" s="3"/>
    </row>
    <row r="1877" spans="1:14" s="4" customFormat="1" ht="10.5">
      <c r="A1877" s="34"/>
      <c r="B1877" s="2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29"/>
      <c r="N1877" s="3"/>
    </row>
    <row r="1878" spans="1:14" s="4" customFormat="1" ht="10.5">
      <c r="A1878" s="34"/>
      <c r="B1878" s="2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29"/>
      <c r="N1878" s="3"/>
    </row>
    <row r="1879" spans="1:14" s="4" customFormat="1" ht="10.5">
      <c r="A1879" s="34"/>
      <c r="B1879" s="2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29"/>
      <c r="N1879" s="3"/>
    </row>
    <row r="1880" spans="1:14" s="4" customFormat="1" ht="10.5">
      <c r="A1880" s="34"/>
      <c r="B1880" s="2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29"/>
      <c r="N1880" s="3"/>
    </row>
    <row r="1881" spans="1:14" s="4" customFormat="1" ht="10.5">
      <c r="A1881" s="34"/>
      <c r="B1881" s="2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29"/>
      <c r="N1881" s="3"/>
    </row>
    <row r="1882" spans="1:14" s="4" customFormat="1" ht="10.5">
      <c r="A1882" s="34"/>
      <c r="B1882" s="2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29"/>
      <c r="N1882" s="3"/>
    </row>
    <row r="1883" spans="1:14" s="4" customFormat="1" ht="10.5">
      <c r="A1883" s="34"/>
      <c r="B1883" s="2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29"/>
      <c r="N1883" s="3"/>
    </row>
    <row r="1884" spans="1:14" s="4" customFormat="1" ht="10.5">
      <c r="A1884" s="34"/>
      <c r="B1884" s="2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29"/>
      <c r="N1884" s="3"/>
    </row>
    <row r="1885" spans="1:14" s="4" customFormat="1" ht="10.5">
      <c r="A1885" s="34"/>
      <c r="B1885" s="2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29"/>
      <c r="N1885" s="3"/>
    </row>
    <row r="1886" spans="1:14" s="4" customFormat="1" ht="10.5">
      <c r="A1886" s="34"/>
      <c r="B1886" s="2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29"/>
      <c r="N1886" s="3"/>
    </row>
    <row r="1887" spans="1:14" s="4" customFormat="1" ht="10.5">
      <c r="A1887" s="34"/>
      <c r="B1887" s="2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29"/>
      <c r="N1887" s="3"/>
    </row>
    <row r="1888" spans="1:14" s="4" customFormat="1" ht="10.5">
      <c r="A1888" s="34"/>
      <c r="B1888" s="2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29"/>
      <c r="N1888" s="3"/>
    </row>
    <row r="1889" spans="1:14" s="4" customFormat="1" ht="10.5">
      <c r="A1889" s="34"/>
      <c r="B1889" s="2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29"/>
      <c r="N1889" s="3"/>
    </row>
    <row r="1890" spans="1:14" s="4" customFormat="1" ht="10.5">
      <c r="A1890" s="34"/>
      <c r="B1890" s="2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29"/>
      <c r="N1890" s="3"/>
    </row>
    <row r="1891" spans="1:14" s="4" customFormat="1" ht="10.5">
      <c r="A1891" s="34"/>
      <c r="B1891" s="2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29"/>
      <c r="N1891" s="3"/>
    </row>
    <row r="1892" spans="1:14" s="4" customFormat="1" ht="10.5">
      <c r="A1892" s="34"/>
      <c r="B1892" s="2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29"/>
      <c r="N1892" s="3"/>
    </row>
    <row r="1893" spans="1:14" s="4" customFormat="1" ht="10.5">
      <c r="A1893" s="34"/>
      <c r="B1893" s="2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29"/>
      <c r="N1893" s="3"/>
    </row>
    <row r="1894" spans="1:14" s="4" customFormat="1" ht="10.5">
      <c r="A1894" s="34"/>
      <c r="B1894" s="2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29"/>
      <c r="N1894" s="3"/>
    </row>
    <row r="1895" spans="1:14" s="4" customFormat="1" ht="10.5">
      <c r="A1895" s="34"/>
      <c r="B1895" s="2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29"/>
      <c r="N1895" s="3"/>
    </row>
    <row r="1896" spans="1:14" s="4" customFormat="1" ht="10.5">
      <c r="A1896" s="34"/>
      <c r="B1896" s="2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29"/>
      <c r="N1896" s="3"/>
    </row>
    <row r="1897" spans="1:14" s="4" customFormat="1" ht="10.5">
      <c r="A1897" s="34"/>
      <c r="B1897" s="2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29"/>
      <c r="N1897" s="3"/>
    </row>
    <row r="1898" spans="1:14" s="4" customFormat="1" ht="10.5">
      <c r="A1898" s="34"/>
      <c r="B1898" s="2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29"/>
      <c r="N1898" s="3"/>
    </row>
    <row r="1899" spans="1:14" s="4" customFormat="1" ht="10.5">
      <c r="A1899" s="34"/>
      <c r="B1899" s="2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29"/>
      <c r="N1899" s="3"/>
    </row>
    <row r="1900" spans="1:14" s="4" customFormat="1" ht="10.5">
      <c r="A1900" s="34"/>
      <c r="B1900" s="2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29"/>
      <c r="N1900" s="3"/>
    </row>
    <row r="1901" spans="1:14" s="4" customFormat="1" ht="10.5">
      <c r="A1901" s="34"/>
      <c r="B1901" s="2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29"/>
      <c r="N1901" s="3"/>
    </row>
    <row r="1902" spans="1:14" s="4" customFormat="1" ht="10.5">
      <c r="A1902" s="34"/>
      <c r="B1902" s="2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29"/>
      <c r="N1902" s="3"/>
    </row>
    <row r="1903" spans="1:14" s="4" customFormat="1" ht="10.5">
      <c r="A1903" s="34"/>
      <c r="B1903" s="2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29"/>
      <c r="N1903" s="3"/>
    </row>
    <row r="1904" spans="1:14" s="4" customFormat="1" ht="10.5">
      <c r="A1904" s="34"/>
      <c r="B1904" s="2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29"/>
      <c r="N1904" s="3"/>
    </row>
    <row r="1905" spans="1:14" s="4" customFormat="1" ht="10.5">
      <c r="A1905" s="34"/>
      <c r="B1905" s="2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29"/>
      <c r="N1905" s="3"/>
    </row>
    <row r="1906" spans="1:14" s="4" customFormat="1" ht="10.5">
      <c r="A1906" s="34"/>
      <c r="B1906" s="2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29"/>
      <c r="N1906" s="3"/>
    </row>
    <row r="1907" spans="1:14" s="4" customFormat="1" ht="10.5">
      <c r="A1907" s="34"/>
      <c r="B1907" s="2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29"/>
      <c r="N1907" s="3"/>
    </row>
    <row r="1908" spans="1:14" s="4" customFormat="1" ht="10.5">
      <c r="A1908" s="34"/>
      <c r="B1908" s="2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29"/>
      <c r="N1908" s="3"/>
    </row>
    <row r="1909" spans="1:14" s="4" customFormat="1" ht="10.5">
      <c r="A1909" s="34"/>
      <c r="B1909" s="2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29"/>
      <c r="N1909" s="3"/>
    </row>
    <row r="1910" spans="1:14" s="4" customFormat="1" ht="10.5">
      <c r="A1910" s="34"/>
      <c r="B1910" s="2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29"/>
      <c r="N1910" s="3"/>
    </row>
    <row r="1911" spans="1:14" s="4" customFormat="1" ht="10.5">
      <c r="A1911" s="34"/>
      <c r="B1911" s="2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29"/>
      <c r="N1911" s="3"/>
    </row>
    <row r="1912" spans="1:14" s="4" customFormat="1" ht="10.5">
      <c r="A1912" s="34"/>
      <c r="B1912" s="2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29"/>
      <c r="N1912" s="3"/>
    </row>
    <row r="1913" spans="1:14" s="4" customFormat="1" ht="10.5">
      <c r="A1913" s="34"/>
      <c r="B1913" s="2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29"/>
      <c r="N1913" s="3"/>
    </row>
    <row r="1914" spans="1:14" s="4" customFormat="1" ht="10.5">
      <c r="A1914" s="34"/>
      <c r="B1914" s="2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29"/>
      <c r="N1914" s="3"/>
    </row>
    <row r="1915" spans="1:14" s="4" customFormat="1" ht="10.5">
      <c r="A1915" s="34"/>
      <c r="B1915" s="2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29"/>
      <c r="N1915" s="3"/>
    </row>
    <row r="1916" spans="1:14" s="4" customFormat="1" ht="10.5">
      <c r="A1916" s="34"/>
      <c r="B1916" s="2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29"/>
      <c r="N1916" s="3"/>
    </row>
    <row r="1917" spans="1:14" s="4" customFormat="1" ht="10.5">
      <c r="A1917" s="34"/>
      <c r="B1917" s="2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29"/>
      <c r="N1917" s="3"/>
    </row>
    <row r="1918" spans="1:14" s="4" customFormat="1" ht="10.5">
      <c r="A1918" s="34"/>
      <c r="B1918" s="2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29"/>
      <c r="N1918" s="3"/>
    </row>
    <row r="1919" spans="1:14" s="4" customFormat="1" ht="10.5">
      <c r="A1919" s="34"/>
      <c r="B1919" s="2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29"/>
      <c r="N1919" s="3"/>
    </row>
    <row r="1920" spans="1:14" s="4" customFormat="1" ht="10.5">
      <c r="A1920" s="34"/>
      <c r="B1920" s="2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29"/>
      <c r="N1920" s="3"/>
    </row>
    <row r="1921" spans="1:14" s="4" customFormat="1" ht="10.5">
      <c r="A1921" s="34"/>
      <c r="B1921" s="2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29"/>
      <c r="N1921" s="3"/>
    </row>
    <row r="1922" spans="1:14" s="4" customFormat="1" ht="10.5">
      <c r="A1922" s="34"/>
      <c r="B1922" s="2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29"/>
      <c r="N1922" s="3"/>
    </row>
    <row r="1923" spans="1:14" s="4" customFormat="1" ht="10.5">
      <c r="A1923" s="34"/>
      <c r="B1923" s="2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29"/>
      <c r="N1923" s="3"/>
    </row>
    <row r="1924" spans="1:14" s="4" customFormat="1" ht="10.5">
      <c r="A1924" s="34"/>
      <c r="B1924" s="2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29"/>
      <c r="N1924" s="3"/>
    </row>
    <row r="1925" spans="1:14" s="4" customFormat="1" ht="10.5">
      <c r="A1925" s="34"/>
      <c r="B1925" s="2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29"/>
      <c r="N1925" s="3"/>
    </row>
    <row r="1926" spans="1:14" s="4" customFormat="1" ht="10.5">
      <c r="A1926" s="34"/>
      <c r="B1926" s="2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29"/>
      <c r="N1926" s="3"/>
    </row>
    <row r="1927" spans="1:14" s="4" customFormat="1" ht="10.5">
      <c r="A1927" s="34"/>
      <c r="B1927" s="2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29"/>
      <c r="N1927" s="3"/>
    </row>
    <row r="1928" spans="1:14" s="4" customFormat="1" ht="10.5">
      <c r="A1928" s="34"/>
      <c r="B1928" s="2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29"/>
      <c r="N1928" s="3"/>
    </row>
    <row r="1929" spans="1:14" s="4" customFormat="1" ht="10.5">
      <c r="A1929" s="34"/>
      <c r="B1929" s="2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29"/>
      <c r="N1929" s="3"/>
    </row>
    <row r="1930" spans="1:14" s="4" customFormat="1" ht="10.5">
      <c r="A1930" s="34"/>
      <c r="B1930" s="2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29"/>
      <c r="N1930" s="3"/>
    </row>
    <row r="1931" spans="1:14" s="4" customFormat="1" ht="10.5">
      <c r="A1931" s="34"/>
      <c r="B1931" s="2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29"/>
      <c r="N1931" s="3"/>
    </row>
    <row r="1932" spans="1:14" s="4" customFormat="1" ht="10.5">
      <c r="A1932" s="34"/>
      <c r="B1932" s="2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29"/>
      <c r="N1932" s="3"/>
    </row>
    <row r="1933" spans="1:14" s="4" customFormat="1" ht="10.5">
      <c r="A1933" s="34"/>
      <c r="B1933" s="2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29"/>
      <c r="N1933" s="3"/>
    </row>
    <row r="1934" spans="1:14" s="4" customFormat="1" ht="10.5">
      <c r="A1934" s="34"/>
      <c r="B1934" s="2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29"/>
      <c r="N1934" s="3"/>
    </row>
    <row r="1935" spans="1:14" s="4" customFormat="1" ht="10.5">
      <c r="A1935" s="34"/>
      <c r="B1935" s="2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29"/>
      <c r="N1935" s="3"/>
    </row>
    <row r="1936" spans="1:14" s="4" customFormat="1" ht="10.5">
      <c r="A1936" s="34"/>
      <c r="B1936" s="2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29"/>
      <c r="N1936" s="3"/>
    </row>
    <row r="1937" spans="1:14" s="4" customFormat="1" ht="10.5">
      <c r="A1937" s="34"/>
      <c r="B1937" s="2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29"/>
      <c r="N1937" s="3"/>
    </row>
    <row r="1938" spans="1:14" s="4" customFormat="1" ht="10.5">
      <c r="A1938" s="34"/>
      <c r="B1938" s="2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29"/>
      <c r="N1938" s="3"/>
    </row>
    <row r="1939" spans="1:14" s="4" customFormat="1" ht="10.5">
      <c r="A1939" s="34"/>
      <c r="B1939" s="2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29"/>
      <c r="N1939" s="3"/>
    </row>
    <row r="1940" spans="1:14" s="4" customFormat="1" ht="10.5">
      <c r="A1940" s="34"/>
      <c r="B1940" s="2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29"/>
      <c r="N1940" s="3"/>
    </row>
    <row r="1941" spans="1:14" s="4" customFormat="1" ht="10.5">
      <c r="A1941" s="34"/>
      <c r="B1941" s="2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29"/>
      <c r="N1941" s="3"/>
    </row>
    <row r="1942" spans="1:14" s="4" customFormat="1" ht="10.5">
      <c r="A1942" s="34"/>
      <c r="B1942" s="2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29"/>
      <c r="N1942" s="3"/>
    </row>
    <row r="1943" spans="1:14" s="4" customFormat="1" ht="10.5">
      <c r="A1943" s="34"/>
      <c r="B1943" s="2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29"/>
      <c r="N1943" s="3"/>
    </row>
    <row r="1944" spans="1:14" s="4" customFormat="1" ht="10.5">
      <c r="A1944" s="34"/>
      <c r="B1944" s="2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29"/>
      <c r="N1944" s="3"/>
    </row>
    <row r="1945" spans="1:14" s="4" customFormat="1" ht="10.5">
      <c r="A1945" s="34"/>
      <c r="B1945" s="2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29"/>
      <c r="N1945" s="3"/>
    </row>
    <row r="1946" spans="1:14" s="4" customFormat="1" ht="10.5">
      <c r="A1946" s="34"/>
      <c r="B1946" s="2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29"/>
      <c r="N1946" s="3"/>
    </row>
    <row r="1947" spans="1:14" s="4" customFormat="1" ht="10.5">
      <c r="A1947" s="34"/>
      <c r="B1947" s="2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29"/>
      <c r="N1947" s="3"/>
    </row>
    <row r="1948" spans="1:14" s="4" customFormat="1" ht="10.5">
      <c r="A1948" s="34"/>
      <c r="B1948" s="2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29"/>
      <c r="N1948" s="3"/>
    </row>
    <row r="1949" spans="1:14" s="4" customFormat="1" ht="10.5">
      <c r="A1949" s="34"/>
      <c r="B1949" s="2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29"/>
      <c r="N1949" s="3"/>
    </row>
    <row r="1950" spans="1:14" s="4" customFormat="1" ht="10.5">
      <c r="A1950" s="34"/>
      <c r="B1950" s="2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29"/>
      <c r="N1950" s="3"/>
    </row>
    <row r="1951" spans="1:14" s="4" customFormat="1" ht="10.5">
      <c r="A1951" s="34"/>
      <c r="B1951" s="2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29"/>
      <c r="N1951" s="3"/>
    </row>
    <row r="1952" spans="1:14" s="4" customFormat="1" ht="10.5">
      <c r="A1952" s="34"/>
      <c r="B1952" s="2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29"/>
      <c r="N1952" s="3"/>
    </row>
    <row r="1953" spans="1:14" s="4" customFormat="1" ht="10.5">
      <c r="A1953" s="34"/>
      <c r="B1953" s="2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29"/>
      <c r="N1953" s="3"/>
    </row>
    <row r="1954" spans="1:14" s="4" customFormat="1" ht="10.5">
      <c r="A1954" s="34"/>
      <c r="B1954" s="2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29"/>
      <c r="N1954" s="3"/>
    </row>
    <row r="1955" spans="1:14" s="4" customFormat="1" ht="10.5">
      <c r="A1955" s="34"/>
      <c r="B1955" s="2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29"/>
      <c r="N1955" s="3"/>
    </row>
    <row r="1956" spans="1:14" s="4" customFormat="1" ht="10.5">
      <c r="A1956" s="34"/>
      <c r="B1956" s="2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29"/>
      <c r="N1956" s="3"/>
    </row>
    <row r="1957" spans="1:14" s="4" customFormat="1" ht="10.5">
      <c r="A1957" s="34"/>
      <c r="B1957" s="2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29"/>
      <c r="N1957" s="3"/>
    </row>
    <row r="1958" spans="1:14" s="4" customFormat="1" ht="10.5">
      <c r="A1958" s="34"/>
      <c r="B1958" s="2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29"/>
      <c r="N1958" s="3"/>
    </row>
    <row r="1959" spans="1:14" s="4" customFormat="1" ht="10.5">
      <c r="A1959" s="34"/>
      <c r="B1959" s="2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29"/>
      <c r="N1959" s="3"/>
    </row>
    <row r="1960" spans="1:14" s="4" customFormat="1" ht="10.5">
      <c r="A1960" s="34"/>
      <c r="B1960" s="2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29"/>
      <c r="N1960" s="3"/>
    </row>
    <row r="1961" spans="1:14" s="4" customFormat="1" ht="10.5">
      <c r="A1961" s="34"/>
      <c r="B1961" s="2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29"/>
      <c r="N1961" s="3"/>
    </row>
    <row r="1962" spans="1:14" s="4" customFormat="1" ht="10.5">
      <c r="A1962" s="34"/>
      <c r="B1962" s="2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29"/>
      <c r="N1962" s="3"/>
    </row>
    <row r="1963" spans="1:14" s="4" customFormat="1" ht="10.5">
      <c r="A1963" s="34"/>
      <c r="B1963" s="2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29"/>
      <c r="N1963" s="3"/>
    </row>
    <row r="1964" spans="1:14" s="4" customFormat="1" ht="10.5">
      <c r="A1964" s="34"/>
      <c r="B1964" s="2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29"/>
      <c r="N1964" s="3"/>
    </row>
    <row r="1965" spans="1:14" s="4" customFormat="1" ht="10.5">
      <c r="A1965" s="34"/>
      <c r="B1965" s="2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29"/>
      <c r="N1965" s="3"/>
    </row>
    <row r="1966" spans="1:14" s="4" customFormat="1" ht="10.5">
      <c r="A1966" s="34"/>
      <c r="B1966" s="2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29"/>
      <c r="N1966" s="3"/>
    </row>
    <row r="1967" spans="1:14" s="4" customFormat="1" ht="10.5">
      <c r="A1967" s="34"/>
      <c r="B1967" s="2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29"/>
      <c r="N1967" s="3"/>
    </row>
    <row r="1968" spans="1:14" s="4" customFormat="1" ht="10.5">
      <c r="A1968" s="34"/>
      <c r="B1968" s="2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29"/>
      <c r="N1968" s="3"/>
    </row>
    <row r="1969" spans="1:14" s="4" customFormat="1" ht="10.5">
      <c r="A1969" s="34"/>
      <c r="B1969" s="2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29"/>
      <c r="N1969" s="3"/>
    </row>
    <row r="1970" spans="1:14" s="4" customFormat="1" ht="10.5">
      <c r="A1970" s="34"/>
      <c r="B1970" s="2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29"/>
      <c r="N1970" s="3"/>
    </row>
    <row r="1971" spans="1:14" s="4" customFormat="1" ht="10.5">
      <c r="A1971" s="34"/>
      <c r="B1971" s="2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29"/>
      <c r="N1971" s="3"/>
    </row>
    <row r="1972" spans="1:14" s="4" customFormat="1" ht="10.5">
      <c r="A1972" s="34"/>
      <c r="B1972" s="2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29"/>
      <c r="N1972" s="3"/>
    </row>
    <row r="1973" spans="1:14" s="4" customFormat="1" ht="10.5">
      <c r="A1973" s="34"/>
      <c r="B1973" s="2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29"/>
      <c r="N1973" s="3"/>
    </row>
    <row r="1974" spans="1:14" s="4" customFormat="1" ht="10.5">
      <c r="A1974" s="34"/>
      <c r="B1974" s="2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29"/>
      <c r="N1974" s="3"/>
    </row>
    <row r="1975" spans="1:14" s="4" customFormat="1" ht="10.5">
      <c r="A1975" s="34"/>
      <c r="B1975" s="2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29"/>
      <c r="N1975" s="3"/>
    </row>
    <row r="1976" spans="1:14" s="4" customFormat="1" ht="10.5">
      <c r="A1976" s="34"/>
      <c r="B1976" s="2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29"/>
      <c r="N1976" s="3"/>
    </row>
    <row r="1977" spans="1:14" s="4" customFormat="1" ht="10.5">
      <c r="A1977" s="34"/>
      <c r="B1977" s="2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29"/>
      <c r="N1977" s="3"/>
    </row>
    <row r="1978" spans="1:14" s="4" customFormat="1" ht="10.5">
      <c r="A1978" s="34"/>
      <c r="B1978" s="2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29"/>
      <c r="N1978" s="3"/>
    </row>
    <row r="1979" spans="1:14" s="4" customFormat="1" ht="10.5">
      <c r="A1979" s="34"/>
      <c r="B1979" s="2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29"/>
      <c r="N1979" s="3"/>
    </row>
    <row r="1980" spans="1:14" s="4" customFormat="1" ht="10.5">
      <c r="A1980" s="34"/>
      <c r="B1980" s="2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29"/>
      <c r="N1980" s="3"/>
    </row>
    <row r="1981" spans="1:14" s="4" customFormat="1" ht="10.5">
      <c r="A1981" s="34"/>
      <c r="B1981" s="2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29"/>
      <c r="N1981" s="3"/>
    </row>
    <row r="1982" spans="1:14" s="4" customFormat="1" ht="10.5">
      <c r="A1982" s="34"/>
      <c r="B1982" s="2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29"/>
      <c r="N1982" s="3"/>
    </row>
    <row r="1983" spans="1:14" s="4" customFormat="1" ht="10.5">
      <c r="A1983" s="34"/>
      <c r="B1983" s="2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29"/>
      <c r="N1983" s="3"/>
    </row>
    <row r="1984" spans="1:14" s="4" customFormat="1" ht="10.5">
      <c r="A1984" s="34"/>
      <c r="B1984" s="2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29"/>
      <c r="N1984" s="3"/>
    </row>
    <row r="1985" spans="1:14" s="4" customFormat="1" ht="10.5">
      <c r="A1985" s="34"/>
      <c r="B1985" s="2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29"/>
      <c r="N1985" s="3"/>
    </row>
    <row r="1986" spans="1:14" s="4" customFormat="1" ht="10.5">
      <c r="A1986" s="34"/>
      <c r="B1986" s="2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29"/>
      <c r="N1986" s="3"/>
    </row>
    <row r="1987" spans="1:14" s="4" customFormat="1" ht="10.5">
      <c r="A1987" s="34"/>
      <c r="B1987" s="2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29"/>
      <c r="N1987" s="3"/>
    </row>
    <row r="1988" spans="1:14" s="4" customFormat="1" ht="10.5">
      <c r="A1988" s="34"/>
      <c r="B1988" s="2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29"/>
      <c r="N1988" s="3"/>
    </row>
    <row r="1989" spans="1:14" s="4" customFormat="1" ht="10.5">
      <c r="A1989" s="34"/>
      <c r="B1989" s="2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29"/>
      <c r="N1989" s="3"/>
    </row>
    <row r="1990" spans="1:14" s="4" customFormat="1" ht="10.5">
      <c r="A1990" s="34"/>
      <c r="B1990" s="2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29"/>
      <c r="N1990" s="3"/>
    </row>
    <row r="1991" spans="1:14" s="4" customFormat="1" ht="10.5">
      <c r="A1991" s="34"/>
      <c r="B1991" s="2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29"/>
      <c r="N1991" s="3"/>
    </row>
    <row r="1992" spans="1:14" s="4" customFormat="1" ht="10.5">
      <c r="A1992" s="34"/>
      <c r="B1992" s="2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29"/>
      <c r="N1992" s="3"/>
    </row>
    <row r="1993" spans="1:14" s="4" customFormat="1" ht="10.5">
      <c r="A1993" s="34"/>
      <c r="B1993" s="2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29"/>
      <c r="N1993" s="3"/>
    </row>
    <row r="1994" spans="1:14" s="4" customFormat="1" ht="10.5">
      <c r="A1994" s="34"/>
      <c r="B1994" s="2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29"/>
      <c r="N1994" s="3"/>
    </row>
    <row r="1995" spans="1:14" s="4" customFormat="1" ht="10.5">
      <c r="A1995" s="34"/>
      <c r="B1995" s="2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29"/>
      <c r="N1995" s="3"/>
    </row>
    <row r="1996" spans="1:14" s="4" customFormat="1" ht="10.5">
      <c r="A1996" s="34"/>
      <c r="B1996" s="2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29"/>
      <c r="N1996" s="3"/>
    </row>
    <row r="1997" spans="1:14" s="4" customFormat="1" ht="10.5">
      <c r="A1997" s="34"/>
      <c r="B1997" s="2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29"/>
      <c r="N1997" s="3"/>
    </row>
    <row r="1998" spans="1:14" s="4" customFormat="1" ht="10.5">
      <c r="A1998" s="34"/>
      <c r="B1998" s="2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29"/>
      <c r="N1998" s="3"/>
    </row>
    <row r="1999" spans="1:14" s="4" customFormat="1" ht="10.5">
      <c r="A1999" s="34"/>
      <c r="B1999" s="2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29"/>
      <c r="N1999" s="3"/>
    </row>
    <row r="2000" spans="1:14" s="4" customFormat="1" ht="10.5">
      <c r="A2000" s="34"/>
      <c r="B2000" s="2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29"/>
      <c r="N2000" s="3"/>
    </row>
    <row r="2001" spans="1:14" s="4" customFormat="1" ht="10.5">
      <c r="A2001" s="34"/>
      <c r="B2001" s="2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29"/>
      <c r="N2001" s="3"/>
    </row>
    <row r="2002" spans="1:14" s="4" customFormat="1" ht="10.5">
      <c r="A2002" s="34"/>
      <c r="B2002" s="2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29"/>
      <c r="N2002" s="3"/>
    </row>
    <row r="2003" spans="1:14" s="4" customFormat="1" ht="10.5">
      <c r="A2003" s="34"/>
      <c r="B2003" s="2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29"/>
      <c r="N2003" s="3"/>
    </row>
    <row r="2004" spans="1:14" s="4" customFormat="1" ht="10.5">
      <c r="A2004" s="34"/>
      <c r="B2004" s="2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29"/>
      <c r="N2004" s="3"/>
    </row>
    <row r="2005" spans="1:14" s="4" customFormat="1" ht="10.5">
      <c r="A2005" s="34"/>
      <c r="B2005" s="2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29"/>
      <c r="N2005" s="3"/>
    </row>
    <row r="2006" spans="1:14" s="4" customFormat="1" ht="10.5">
      <c r="A2006" s="34"/>
      <c r="B2006" s="2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29"/>
      <c r="N2006" s="3"/>
    </row>
    <row r="2007" spans="1:14" s="4" customFormat="1" ht="10.5">
      <c r="A2007" s="34"/>
      <c r="B2007" s="2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29"/>
      <c r="N2007" s="3"/>
    </row>
    <row r="2008" spans="1:14" s="4" customFormat="1" ht="10.5">
      <c r="A2008" s="34"/>
      <c r="B2008" s="2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29"/>
      <c r="N2008" s="3"/>
    </row>
    <row r="2009" spans="1:14" s="4" customFormat="1" ht="10.5">
      <c r="A2009" s="34"/>
      <c r="B2009" s="2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29"/>
      <c r="N2009" s="3"/>
    </row>
    <row r="2010" spans="1:14" s="4" customFormat="1" ht="10.5">
      <c r="A2010" s="34"/>
      <c r="B2010" s="2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29"/>
      <c r="N2010" s="3"/>
    </row>
    <row r="2011" spans="1:14" s="4" customFormat="1" ht="10.5">
      <c r="A2011" s="34"/>
      <c r="B2011" s="2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29"/>
      <c r="N2011" s="3"/>
    </row>
    <row r="2012" spans="1:14" s="4" customFormat="1" ht="10.5">
      <c r="A2012" s="34"/>
      <c r="B2012" s="2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29"/>
      <c r="N2012" s="3"/>
    </row>
    <row r="2013" spans="1:14" s="4" customFormat="1" ht="10.5">
      <c r="A2013" s="34"/>
      <c r="B2013" s="2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29"/>
      <c r="N2013" s="3"/>
    </row>
    <row r="2014" spans="1:14" s="4" customFormat="1" ht="10.5">
      <c r="A2014" s="34"/>
      <c r="B2014" s="2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29"/>
      <c r="N2014" s="3"/>
    </row>
    <row r="2015" spans="1:14" s="4" customFormat="1" ht="10.5">
      <c r="A2015" s="34"/>
      <c r="B2015" s="2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29"/>
      <c r="N2015" s="3"/>
    </row>
    <row r="2016" spans="1:14" s="4" customFormat="1" ht="10.5">
      <c r="A2016" s="34"/>
      <c r="B2016" s="2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29"/>
      <c r="N2016" s="3"/>
    </row>
    <row r="2017" spans="1:14" s="4" customFormat="1" ht="10.5">
      <c r="A2017" s="34"/>
      <c r="B2017" s="2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29"/>
      <c r="N2017" s="3"/>
    </row>
    <row r="2018" spans="1:14" s="4" customFormat="1" ht="10.5">
      <c r="A2018" s="34"/>
      <c r="B2018" s="2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29"/>
      <c r="N2018" s="3"/>
    </row>
    <row r="2019" spans="1:14" s="4" customFormat="1" ht="10.5">
      <c r="A2019" s="34"/>
      <c r="B2019" s="2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29"/>
      <c r="N2019" s="3"/>
    </row>
    <row r="2020" spans="1:14" s="4" customFormat="1" ht="10.5">
      <c r="A2020" s="34"/>
      <c r="B2020" s="2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29"/>
      <c r="N2020" s="3"/>
    </row>
    <row r="2021" spans="1:14" s="4" customFormat="1" ht="10.5">
      <c r="A2021" s="34"/>
      <c r="B2021" s="2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29"/>
      <c r="N2021" s="3"/>
    </row>
    <row r="2022" spans="1:14" s="4" customFormat="1" ht="10.5">
      <c r="A2022" s="34"/>
      <c r="B2022" s="2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29"/>
      <c r="N2022" s="3"/>
    </row>
    <row r="2023" spans="1:14" s="4" customFormat="1" ht="10.5">
      <c r="A2023" s="34"/>
      <c r="B2023" s="2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29"/>
      <c r="N2023" s="3"/>
    </row>
    <row r="2024" spans="1:14" s="4" customFormat="1" ht="10.5">
      <c r="A2024" s="34"/>
      <c r="B2024" s="2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29"/>
      <c r="N2024" s="3"/>
    </row>
    <row r="2025" spans="1:14" s="4" customFormat="1" ht="10.5">
      <c r="A2025" s="34"/>
      <c r="B2025" s="2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29"/>
      <c r="N2025" s="3"/>
    </row>
    <row r="2026" spans="1:14" s="4" customFormat="1" ht="10.5">
      <c r="A2026" s="34"/>
      <c r="B2026" s="2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29"/>
      <c r="N2026" s="3"/>
    </row>
    <row r="2027" spans="1:14" s="4" customFormat="1" ht="10.5">
      <c r="A2027" s="34"/>
      <c r="B2027" s="2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29"/>
      <c r="N2027" s="3"/>
    </row>
    <row r="2028" spans="1:14" s="4" customFormat="1" ht="10.5">
      <c r="A2028" s="34"/>
      <c r="B2028" s="2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29"/>
      <c r="N2028" s="3"/>
    </row>
    <row r="2029" spans="1:14" s="4" customFormat="1" ht="10.5">
      <c r="A2029" s="34"/>
      <c r="B2029" s="2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29"/>
      <c r="N2029" s="3"/>
    </row>
    <row r="2030" spans="1:14" s="4" customFormat="1" ht="10.5">
      <c r="A2030" s="34"/>
      <c r="B2030" s="2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29"/>
      <c r="N2030" s="3"/>
    </row>
    <row r="2031" spans="1:14" s="4" customFormat="1" ht="10.5">
      <c r="A2031" s="34"/>
      <c r="B2031" s="2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29"/>
      <c r="N2031" s="3"/>
    </row>
    <row r="2032" spans="1:14" s="4" customFormat="1" ht="10.5">
      <c r="A2032" s="34"/>
      <c r="B2032" s="2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29"/>
      <c r="N2032" s="3"/>
    </row>
    <row r="2033" spans="1:14" s="4" customFormat="1" ht="10.5">
      <c r="A2033" s="34"/>
      <c r="B2033" s="2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29"/>
      <c r="N2033" s="3"/>
    </row>
    <row r="2034" spans="1:14" s="4" customFormat="1" ht="10.5">
      <c r="A2034" s="34"/>
      <c r="B2034" s="2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29"/>
      <c r="N2034" s="3"/>
    </row>
    <row r="2035" spans="1:14" s="4" customFormat="1" ht="10.5">
      <c r="A2035" s="34"/>
      <c r="B2035" s="2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29"/>
      <c r="N2035" s="3"/>
    </row>
    <row r="2036" spans="1:14" s="4" customFormat="1" ht="10.5">
      <c r="A2036" s="34"/>
      <c r="B2036" s="2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29"/>
      <c r="N2036" s="3"/>
    </row>
    <row r="2037" spans="1:14" s="4" customFormat="1" ht="10.5">
      <c r="A2037" s="34"/>
      <c r="B2037" s="2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29"/>
      <c r="N2037" s="3"/>
    </row>
    <row r="2038" spans="1:14" s="4" customFormat="1" ht="10.5">
      <c r="A2038" s="34"/>
      <c r="B2038" s="2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29"/>
      <c r="N2038" s="3"/>
    </row>
    <row r="2039" spans="1:14" s="4" customFormat="1" ht="10.5">
      <c r="A2039" s="34"/>
      <c r="B2039" s="2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29"/>
      <c r="N2039" s="3"/>
    </row>
    <row r="2040" spans="1:14" s="4" customFormat="1" ht="10.5">
      <c r="A2040" s="34"/>
      <c r="B2040" s="2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29"/>
      <c r="N2040" s="3"/>
    </row>
    <row r="2041" spans="1:14" s="4" customFormat="1" ht="10.5">
      <c r="A2041" s="34"/>
      <c r="B2041" s="2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29"/>
      <c r="N2041" s="3"/>
    </row>
    <row r="2042" spans="1:14" s="4" customFormat="1" ht="10.5">
      <c r="A2042" s="34"/>
      <c r="B2042" s="2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29"/>
      <c r="N2042" s="3"/>
    </row>
    <row r="2043" spans="1:14" s="4" customFormat="1" ht="10.5">
      <c r="A2043" s="34"/>
      <c r="B2043" s="2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29"/>
      <c r="N2043" s="3"/>
    </row>
    <row r="2044" spans="1:14" s="4" customFormat="1" ht="10.5">
      <c r="A2044" s="34"/>
      <c r="B2044" s="2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29"/>
      <c r="N2044" s="3"/>
    </row>
    <row r="2045" spans="1:14" s="4" customFormat="1" ht="10.5">
      <c r="A2045" s="34"/>
      <c r="B2045" s="2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29"/>
      <c r="N2045" s="3"/>
    </row>
    <row r="2046" spans="1:14" s="4" customFormat="1" ht="10.5">
      <c r="A2046" s="34"/>
      <c r="B2046" s="2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29"/>
      <c r="N2046" s="3"/>
    </row>
    <row r="2047" spans="1:14" s="4" customFormat="1" ht="10.5">
      <c r="A2047" s="34"/>
      <c r="B2047" s="2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29"/>
      <c r="N2047" s="3"/>
    </row>
    <row r="2048" spans="1:14" s="4" customFormat="1" ht="10.5">
      <c r="A2048" s="34"/>
      <c r="B2048" s="2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29"/>
      <c r="N2048" s="3"/>
    </row>
    <row r="2049" spans="1:14" s="4" customFormat="1" ht="10.5">
      <c r="A2049" s="34"/>
      <c r="B2049" s="2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29"/>
      <c r="N2049" s="3"/>
    </row>
    <row r="2050" spans="1:14" s="4" customFormat="1" ht="10.5">
      <c r="A2050" s="34"/>
      <c r="B2050" s="2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29"/>
      <c r="N2050" s="3"/>
    </row>
    <row r="2051" spans="1:14" s="4" customFormat="1" ht="10.5">
      <c r="A2051" s="34"/>
      <c r="B2051" s="2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29"/>
      <c r="N2051" s="3"/>
    </row>
    <row r="2052" spans="1:14" s="4" customFormat="1" ht="10.5">
      <c r="A2052" s="34"/>
      <c r="B2052" s="2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29"/>
      <c r="N2052" s="3"/>
    </row>
    <row r="2053" spans="1:14" s="4" customFormat="1" ht="10.5">
      <c r="A2053" s="34"/>
      <c r="B2053" s="2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29"/>
      <c r="N2053" s="3"/>
    </row>
    <row r="2054" spans="1:14" s="4" customFormat="1" ht="10.5">
      <c r="A2054" s="34"/>
      <c r="B2054" s="2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29"/>
      <c r="N2054" s="3"/>
    </row>
    <row r="2055" spans="1:14" s="4" customFormat="1" ht="10.5">
      <c r="A2055" s="34"/>
      <c r="B2055" s="2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29"/>
      <c r="N2055" s="3"/>
    </row>
    <row r="2056" spans="1:14" s="4" customFormat="1" ht="10.5">
      <c r="A2056" s="34"/>
      <c r="B2056" s="2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29"/>
      <c r="N2056" s="3"/>
    </row>
    <row r="2057" spans="1:14" s="4" customFormat="1" ht="10.5">
      <c r="A2057" s="34"/>
      <c r="B2057" s="2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29"/>
      <c r="N2057" s="3"/>
    </row>
    <row r="2058" spans="1:14" s="4" customFormat="1" ht="10.5">
      <c r="A2058" s="34"/>
      <c r="B2058" s="2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29"/>
      <c r="N2058" s="3"/>
    </row>
    <row r="2059" spans="1:14" s="4" customFormat="1" ht="10.5">
      <c r="A2059" s="34"/>
      <c r="B2059" s="2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29"/>
      <c r="N2059" s="3"/>
    </row>
    <row r="2060" spans="1:14" s="4" customFormat="1" ht="10.5">
      <c r="A2060" s="34"/>
      <c r="B2060" s="2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29"/>
      <c r="N2060" s="3"/>
    </row>
    <row r="2061" spans="1:14" s="4" customFormat="1" ht="10.5">
      <c r="A2061" s="34"/>
      <c r="B2061" s="2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29"/>
      <c r="N2061" s="3"/>
    </row>
    <row r="2062" spans="1:14" s="4" customFormat="1" ht="10.5">
      <c r="A2062" s="34"/>
      <c r="B2062" s="2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29"/>
      <c r="N2062" s="3"/>
    </row>
    <row r="2063" spans="1:14" s="4" customFormat="1" ht="10.5">
      <c r="A2063" s="34"/>
      <c r="B2063" s="2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29"/>
      <c r="N2063" s="3"/>
    </row>
    <row r="2064" spans="1:14" s="4" customFormat="1" ht="10.5">
      <c r="A2064" s="34"/>
      <c r="B2064" s="2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29"/>
      <c r="N2064" s="3"/>
    </row>
    <row r="2065" spans="1:14" s="4" customFormat="1" ht="10.5">
      <c r="A2065" s="34"/>
      <c r="B2065" s="2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29"/>
      <c r="N2065" s="3"/>
    </row>
    <row r="2066" spans="1:14" s="4" customFormat="1" ht="10.5">
      <c r="A2066" s="34"/>
      <c r="B2066" s="2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29"/>
      <c r="N2066" s="3"/>
    </row>
    <row r="2067" spans="1:14" s="4" customFormat="1" ht="10.5">
      <c r="A2067" s="34"/>
      <c r="B2067" s="2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29"/>
      <c r="N2067" s="3"/>
    </row>
    <row r="2068" spans="1:14" s="4" customFormat="1" ht="10.5">
      <c r="A2068" s="34"/>
      <c r="B2068" s="2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29"/>
      <c r="N2068" s="3"/>
    </row>
    <row r="2069" spans="1:14" s="4" customFormat="1" ht="10.5">
      <c r="A2069" s="34"/>
      <c r="B2069" s="2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29"/>
      <c r="N2069" s="3"/>
    </row>
    <row r="2070" spans="1:14" s="4" customFormat="1" ht="10.5">
      <c r="A2070" s="34"/>
      <c r="B2070" s="2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29"/>
      <c r="N2070" s="3"/>
    </row>
    <row r="2071" spans="1:14" s="4" customFormat="1" ht="10.5">
      <c r="A2071" s="34"/>
      <c r="B2071" s="2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29"/>
      <c r="N2071" s="3"/>
    </row>
    <row r="2072" spans="1:14" s="4" customFormat="1" ht="10.5">
      <c r="A2072" s="34"/>
      <c r="B2072" s="2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29"/>
      <c r="N2072" s="3"/>
    </row>
    <row r="2073" spans="1:14" s="4" customFormat="1" ht="10.5">
      <c r="A2073" s="34"/>
      <c r="B2073" s="2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29"/>
      <c r="N2073" s="3"/>
    </row>
    <row r="2074" spans="1:14" s="4" customFormat="1" ht="10.5">
      <c r="A2074" s="34"/>
      <c r="B2074" s="2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29"/>
      <c r="N2074" s="3"/>
    </row>
    <row r="2075" spans="1:14" s="4" customFormat="1" ht="10.5">
      <c r="A2075" s="34"/>
      <c r="B2075" s="2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29"/>
      <c r="N2075" s="3"/>
    </row>
    <row r="2076" spans="1:14" s="4" customFormat="1" ht="10.5">
      <c r="A2076" s="34"/>
      <c r="B2076" s="2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29"/>
      <c r="N2076" s="3"/>
    </row>
    <row r="2077" spans="1:14" s="4" customFormat="1" ht="10.5">
      <c r="A2077" s="34"/>
      <c r="B2077" s="2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29"/>
      <c r="N2077" s="3"/>
    </row>
    <row r="2078" spans="1:14" s="4" customFormat="1" ht="10.5">
      <c r="A2078" s="34"/>
      <c r="B2078" s="2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29"/>
      <c r="N2078" s="3"/>
    </row>
    <row r="2079" spans="1:14" s="4" customFormat="1" ht="10.5">
      <c r="A2079" s="34"/>
      <c r="B2079" s="2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29"/>
      <c r="N2079" s="3"/>
    </row>
    <row r="2080" spans="1:14" s="4" customFormat="1" ht="10.5">
      <c r="A2080" s="34"/>
      <c r="B2080" s="2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29"/>
      <c r="N2080" s="3"/>
    </row>
    <row r="2081" spans="1:14" s="4" customFormat="1" ht="10.5">
      <c r="A2081" s="34"/>
      <c r="B2081" s="2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29"/>
      <c r="N2081" s="3"/>
    </row>
    <row r="2082" spans="1:14" s="4" customFormat="1" ht="10.5">
      <c r="A2082" s="34"/>
      <c r="B2082" s="2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29"/>
      <c r="N2082" s="3"/>
    </row>
    <row r="2083" spans="1:14" s="4" customFormat="1" ht="10.5">
      <c r="A2083" s="34"/>
      <c r="B2083" s="2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29"/>
      <c r="N2083" s="3"/>
    </row>
    <row r="2084" spans="1:14" s="4" customFormat="1" ht="10.5">
      <c r="A2084" s="34"/>
      <c r="B2084" s="2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29"/>
      <c r="N2084" s="3"/>
    </row>
    <row r="2085" spans="1:14" s="4" customFormat="1" ht="10.5">
      <c r="A2085" s="34"/>
      <c r="B2085" s="2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29"/>
      <c r="N2085" s="3"/>
    </row>
    <row r="2086" spans="1:14" s="4" customFormat="1" ht="10.5">
      <c r="A2086" s="34"/>
      <c r="B2086" s="2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29"/>
      <c r="N2086" s="3"/>
    </row>
    <row r="2087" spans="1:14" s="4" customFormat="1" ht="10.5">
      <c r="A2087" s="34"/>
      <c r="B2087" s="2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29"/>
      <c r="N2087" s="3"/>
    </row>
    <row r="2088" spans="1:14" s="4" customFormat="1" ht="10.5">
      <c r="A2088" s="34"/>
      <c r="B2088" s="2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29"/>
      <c r="N2088" s="3"/>
    </row>
    <row r="2089" spans="1:14" s="4" customFormat="1" ht="10.5">
      <c r="A2089" s="34"/>
      <c r="B2089" s="2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29"/>
      <c r="N2089" s="3"/>
    </row>
    <row r="2090" spans="1:14" s="4" customFormat="1" ht="10.5">
      <c r="A2090" s="34"/>
      <c r="B2090" s="2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29"/>
      <c r="N2090" s="3"/>
    </row>
    <row r="2091" spans="1:14" s="4" customFormat="1" ht="10.5">
      <c r="A2091" s="34"/>
      <c r="B2091" s="2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29"/>
      <c r="N2091" s="3"/>
    </row>
    <row r="2092" spans="1:14" s="4" customFormat="1" ht="10.5">
      <c r="A2092" s="34"/>
      <c r="B2092" s="2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29"/>
      <c r="N2092" s="3"/>
    </row>
    <row r="2093" spans="1:14" s="4" customFormat="1" ht="10.5">
      <c r="A2093" s="34"/>
      <c r="B2093" s="2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29"/>
      <c r="N2093" s="3"/>
    </row>
    <row r="2094" spans="1:14" s="4" customFormat="1" ht="10.5">
      <c r="A2094" s="34"/>
      <c r="B2094" s="2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29"/>
      <c r="N2094" s="3"/>
    </row>
    <row r="2095" spans="1:14" s="4" customFormat="1" ht="10.5">
      <c r="A2095" s="34"/>
      <c r="B2095" s="2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29"/>
      <c r="N2095" s="3"/>
    </row>
    <row r="2096" spans="1:14" s="4" customFormat="1" ht="10.5">
      <c r="A2096" s="34"/>
      <c r="B2096" s="2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29"/>
      <c r="N2096" s="3"/>
    </row>
    <row r="2097" spans="1:14" s="4" customFormat="1" ht="10.5">
      <c r="A2097" s="34"/>
      <c r="B2097" s="2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29"/>
      <c r="N2097" s="3"/>
    </row>
    <row r="2098" spans="1:14" s="4" customFormat="1" ht="10.5">
      <c r="A2098" s="34"/>
      <c r="B2098" s="2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29"/>
      <c r="N2098" s="3"/>
    </row>
    <row r="2099" spans="1:14" s="4" customFormat="1" ht="10.5">
      <c r="A2099" s="34"/>
      <c r="B2099" s="2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29"/>
      <c r="N2099" s="3"/>
    </row>
    <row r="2100" spans="1:14" s="4" customFormat="1" ht="10.5">
      <c r="A2100" s="34"/>
      <c r="B2100" s="2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29"/>
      <c r="N2100" s="3"/>
    </row>
    <row r="2101" spans="1:14" s="4" customFormat="1" ht="10.5">
      <c r="A2101" s="34"/>
      <c r="B2101" s="2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29"/>
      <c r="N2101" s="3"/>
    </row>
    <row r="2102" spans="1:14" s="4" customFormat="1" ht="10.5">
      <c r="A2102" s="34"/>
      <c r="B2102" s="2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29"/>
      <c r="N2102" s="3"/>
    </row>
    <row r="2103" spans="1:14" s="4" customFormat="1" ht="10.5">
      <c r="A2103" s="34"/>
      <c r="B2103" s="2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29"/>
      <c r="N2103" s="3"/>
    </row>
    <row r="2104" spans="1:14" s="4" customFormat="1" ht="10.5">
      <c r="A2104" s="34"/>
      <c r="B2104" s="2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29"/>
      <c r="N2104" s="3"/>
    </row>
    <row r="2105" spans="1:14" s="4" customFormat="1" ht="10.5">
      <c r="A2105" s="34"/>
      <c r="B2105" s="2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29"/>
      <c r="N2105" s="3"/>
    </row>
    <row r="2106" spans="1:14" s="4" customFormat="1" ht="10.5">
      <c r="A2106" s="34"/>
      <c r="B2106" s="2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29"/>
      <c r="N2106" s="3"/>
    </row>
    <row r="2107" spans="1:14" s="4" customFormat="1" ht="10.5">
      <c r="A2107" s="34"/>
      <c r="B2107" s="2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29"/>
      <c r="N2107" s="3"/>
    </row>
    <row r="2108" spans="1:14" s="4" customFormat="1" ht="10.5">
      <c r="A2108" s="34"/>
      <c r="B2108" s="2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29"/>
      <c r="N2108" s="3"/>
    </row>
    <row r="2109" spans="1:14" s="4" customFormat="1" ht="10.5">
      <c r="A2109" s="34"/>
      <c r="B2109" s="2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29"/>
      <c r="N2109" s="3"/>
    </row>
    <row r="2110" spans="1:14" s="4" customFormat="1" ht="10.5">
      <c r="A2110" s="34"/>
      <c r="B2110" s="2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29"/>
      <c r="N2110" s="3"/>
    </row>
    <row r="2111" spans="1:14" s="4" customFormat="1" ht="10.5">
      <c r="A2111" s="34"/>
      <c r="B2111" s="2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29"/>
      <c r="N2111" s="3"/>
    </row>
    <row r="2112" spans="1:14" s="4" customFormat="1" ht="10.5">
      <c r="A2112" s="34"/>
      <c r="B2112" s="2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29"/>
      <c r="N2112" s="3"/>
    </row>
    <row r="2113" spans="1:14" s="4" customFormat="1" ht="10.5">
      <c r="A2113" s="34"/>
      <c r="B2113" s="2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29"/>
      <c r="N2113" s="3"/>
    </row>
    <row r="2114" spans="1:14" s="4" customFormat="1" ht="10.5">
      <c r="A2114" s="34"/>
      <c r="B2114" s="2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29"/>
      <c r="N2114" s="3"/>
    </row>
    <row r="2115" spans="1:14" s="4" customFormat="1" ht="10.5">
      <c r="A2115" s="34"/>
      <c r="B2115" s="2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29"/>
      <c r="N2115" s="3"/>
    </row>
    <row r="2116" spans="1:14" s="4" customFormat="1" ht="10.5">
      <c r="A2116" s="34"/>
      <c r="B2116" s="2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29"/>
      <c r="N2116" s="3"/>
    </row>
    <row r="2117" spans="1:14" s="4" customFormat="1" ht="10.5">
      <c r="A2117" s="34"/>
      <c r="B2117" s="2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29"/>
      <c r="N2117" s="3"/>
    </row>
    <row r="2118" spans="1:14" s="4" customFormat="1" ht="10.5">
      <c r="A2118" s="34"/>
      <c r="B2118" s="2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29"/>
      <c r="N2118" s="3"/>
    </row>
    <row r="2119" spans="1:14" s="4" customFormat="1" ht="10.5">
      <c r="A2119" s="34"/>
      <c r="B2119" s="2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29"/>
      <c r="N2119" s="3"/>
    </row>
    <row r="2120" spans="1:14" s="4" customFormat="1" ht="10.5">
      <c r="A2120" s="34"/>
      <c r="B2120" s="2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29"/>
      <c r="N2120" s="3"/>
    </row>
    <row r="2121" spans="1:14" s="4" customFormat="1" ht="10.5">
      <c r="A2121" s="34"/>
      <c r="B2121" s="2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29"/>
      <c r="N2121" s="3"/>
    </row>
    <row r="2122" spans="1:14" s="4" customFormat="1" ht="10.5">
      <c r="A2122" s="34"/>
      <c r="B2122" s="2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29"/>
      <c r="N2122" s="3"/>
    </row>
    <row r="2123" spans="1:14" s="4" customFormat="1" ht="10.5">
      <c r="A2123" s="34"/>
      <c r="B2123" s="2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29"/>
      <c r="N2123" s="3"/>
    </row>
    <row r="2124" spans="1:14" s="4" customFormat="1" ht="10.5">
      <c r="A2124" s="34"/>
      <c r="B2124" s="2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29"/>
      <c r="N2124" s="3"/>
    </row>
    <row r="2125" spans="1:14" s="4" customFormat="1" ht="10.5">
      <c r="A2125" s="34"/>
      <c r="B2125" s="2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29"/>
      <c r="N2125" s="3"/>
    </row>
    <row r="2126" spans="1:14" s="4" customFormat="1" ht="10.5">
      <c r="A2126" s="34"/>
      <c r="B2126" s="2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29"/>
      <c r="N2126" s="3"/>
    </row>
    <row r="2127" spans="1:14" s="4" customFormat="1" ht="10.5">
      <c r="A2127" s="34"/>
      <c r="B2127" s="2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29"/>
      <c r="N2127" s="3"/>
    </row>
    <row r="2128" spans="1:14" s="4" customFormat="1" ht="10.5">
      <c r="A2128" s="34"/>
      <c r="B2128" s="2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29"/>
      <c r="N2128" s="3"/>
    </row>
    <row r="2129" spans="1:14" s="4" customFormat="1" ht="10.5">
      <c r="A2129" s="34"/>
      <c r="B2129" s="2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29"/>
      <c r="N2129" s="3"/>
    </row>
    <row r="2130" spans="1:14" s="4" customFormat="1" ht="10.5">
      <c r="A2130" s="34"/>
      <c r="B2130" s="2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29"/>
      <c r="N2130" s="3"/>
    </row>
    <row r="2131" spans="1:14" s="4" customFormat="1" ht="10.5">
      <c r="A2131" s="34"/>
      <c r="B2131" s="2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29"/>
      <c r="N2131" s="3"/>
    </row>
    <row r="2132" spans="1:14" s="4" customFormat="1" ht="10.5">
      <c r="A2132" s="34"/>
      <c r="B2132" s="2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29"/>
      <c r="N2132" s="3"/>
    </row>
    <row r="2133" spans="1:14" s="4" customFormat="1" ht="10.5">
      <c r="A2133" s="34"/>
      <c r="B2133" s="2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29"/>
      <c r="N2133" s="3"/>
    </row>
    <row r="2134" spans="1:14" s="4" customFormat="1" ht="10.5">
      <c r="A2134" s="34"/>
      <c r="B2134" s="2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29"/>
      <c r="N2134" s="3"/>
    </row>
    <row r="2135" spans="1:14" s="4" customFormat="1" ht="10.5">
      <c r="A2135" s="34"/>
      <c r="B2135" s="2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29"/>
      <c r="N2135" s="3"/>
    </row>
    <row r="2136" spans="1:14" s="4" customFormat="1" ht="10.5">
      <c r="A2136" s="34"/>
      <c r="B2136" s="2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29"/>
      <c r="N2136" s="3"/>
    </row>
    <row r="2137" spans="1:14" s="4" customFormat="1" ht="10.5">
      <c r="A2137" s="34"/>
      <c r="B2137" s="2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29"/>
      <c r="N2137" s="3"/>
    </row>
    <row r="2138" spans="1:14" s="4" customFormat="1" ht="10.5">
      <c r="A2138" s="34"/>
      <c r="B2138" s="2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29"/>
      <c r="N2138" s="3"/>
    </row>
    <row r="2139" spans="1:14" s="4" customFormat="1" ht="10.5">
      <c r="A2139" s="34"/>
      <c r="B2139" s="2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29"/>
      <c r="N2139" s="3"/>
    </row>
    <row r="2140" spans="1:14" s="4" customFormat="1" ht="10.5">
      <c r="A2140" s="34"/>
      <c r="B2140" s="2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29"/>
      <c r="N2140" s="3"/>
    </row>
    <row r="2141" spans="1:14" s="4" customFormat="1" ht="10.5">
      <c r="A2141" s="34"/>
      <c r="B2141" s="2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29"/>
      <c r="N2141" s="3"/>
    </row>
    <row r="2142" spans="1:14" s="4" customFormat="1" ht="10.5">
      <c r="A2142" s="34"/>
      <c r="B2142" s="2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29"/>
      <c r="N2142" s="3"/>
    </row>
    <row r="2143" spans="1:14" s="4" customFormat="1" ht="10.5">
      <c r="A2143" s="34"/>
      <c r="B2143" s="2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29"/>
      <c r="N2143" s="3"/>
    </row>
    <row r="2144" spans="1:14" s="4" customFormat="1" ht="10.5">
      <c r="A2144" s="34"/>
      <c r="B2144" s="2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29"/>
      <c r="N2144" s="3"/>
    </row>
    <row r="2145" spans="1:14" s="4" customFormat="1" ht="10.5">
      <c r="A2145" s="34"/>
      <c r="B2145" s="2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29"/>
      <c r="N2145" s="3"/>
    </row>
    <row r="2146" spans="1:14" s="4" customFormat="1" ht="10.5">
      <c r="A2146" s="34"/>
      <c r="B2146" s="2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29"/>
      <c r="N2146" s="3"/>
    </row>
    <row r="2147" spans="1:14" s="4" customFormat="1" ht="10.5">
      <c r="A2147" s="34"/>
      <c r="B2147" s="2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29"/>
      <c r="N2147" s="3"/>
    </row>
    <row r="2148" spans="1:14" s="4" customFormat="1" ht="10.5">
      <c r="A2148" s="34"/>
      <c r="B2148" s="2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29"/>
      <c r="N2148" s="3"/>
    </row>
    <row r="2149" spans="1:14" s="4" customFormat="1" ht="10.5">
      <c r="A2149" s="34"/>
      <c r="B2149" s="2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29"/>
      <c r="N2149" s="3"/>
    </row>
    <row r="2150" spans="1:14" s="4" customFormat="1" ht="10.5">
      <c r="A2150" s="34"/>
      <c r="B2150" s="2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29"/>
      <c r="N2150" s="3"/>
    </row>
    <row r="2151" spans="1:14" s="4" customFormat="1" ht="10.5">
      <c r="A2151" s="34"/>
      <c r="B2151" s="2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29"/>
      <c r="N2151" s="3"/>
    </row>
    <row r="2152" spans="1:14" s="4" customFormat="1" ht="10.5">
      <c r="A2152" s="34"/>
      <c r="B2152" s="2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29"/>
      <c r="N2152" s="3"/>
    </row>
    <row r="2153" spans="1:14" s="4" customFormat="1" ht="10.5">
      <c r="A2153" s="34"/>
      <c r="B2153" s="2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29"/>
      <c r="N2153" s="3"/>
    </row>
    <row r="2154" spans="1:14" s="4" customFormat="1" ht="10.5">
      <c r="A2154" s="34"/>
      <c r="B2154" s="2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29"/>
      <c r="N2154" s="3"/>
    </row>
    <row r="2155" spans="1:14" s="4" customFormat="1" ht="10.5">
      <c r="A2155" s="34"/>
      <c r="B2155" s="2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29"/>
      <c r="N2155" s="3"/>
    </row>
    <row r="2156" spans="1:14" s="4" customFormat="1" ht="10.5">
      <c r="A2156" s="34"/>
      <c r="B2156" s="2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29"/>
      <c r="N2156" s="3"/>
    </row>
    <row r="2157" spans="1:14" s="4" customFormat="1" ht="10.5">
      <c r="A2157" s="34"/>
      <c r="B2157" s="2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29"/>
      <c r="N2157" s="3"/>
    </row>
    <row r="2158" spans="1:14" s="4" customFormat="1" ht="10.5">
      <c r="A2158" s="34"/>
      <c r="B2158" s="2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29"/>
      <c r="N2158" s="3"/>
    </row>
    <row r="2159" spans="1:14" s="4" customFormat="1" ht="10.5">
      <c r="A2159" s="34"/>
      <c r="B2159" s="2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29"/>
      <c r="N2159" s="3"/>
    </row>
    <row r="2160" spans="1:14" s="4" customFormat="1" ht="10.5">
      <c r="A2160" s="34"/>
      <c r="B2160" s="2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29"/>
      <c r="N2160" s="3"/>
    </row>
    <row r="2161" spans="1:14" s="4" customFormat="1" ht="10.5">
      <c r="A2161" s="34"/>
      <c r="B2161" s="2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29"/>
      <c r="N2161" s="3"/>
    </row>
    <row r="2162" spans="1:14" s="4" customFormat="1" ht="10.5">
      <c r="A2162" s="34"/>
      <c r="B2162" s="2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29"/>
      <c r="N2162" s="3"/>
    </row>
    <row r="2163" spans="1:14" s="4" customFormat="1" ht="10.5">
      <c r="A2163" s="34"/>
      <c r="B2163" s="2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29"/>
      <c r="N2163" s="3"/>
    </row>
    <row r="2164" spans="1:14" s="4" customFormat="1" ht="10.5">
      <c r="A2164" s="34"/>
      <c r="B2164" s="2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29"/>
      <c r="N2164" s="3"/>
    </row>
    <row r="2165" spans="1:14" s="4" customFormat="1" ht="10.5">
      <c r="A2165" s="34"/>
      <c r="B2165" s="2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29"/>
      <c r="N2165" s="3"/>
    </row>
    <row r="2166" spans="1:14" s="4" customFormat="1" ht="10.5">
      <c r="A2166" s="34"/>
      <c r="B2166" s="2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29"/>
      <c r="N2166" s="3"/>
    </row>
    <row r="2167" spans="1:14" s="4" customFormat="1" ht="10.5">
      <c r="A2167" s="34"/>
      <c r="B2167" s="2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29"/>
      <c r="N2167" s="3"/>
    </row>
    <row r="2168" spans="1:14" s="4" customFormat="1" ht="10.5">
      <c r="A2168" s="34"/>
      <c r="B2168" s="2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29"/>
      <c r="N2168" s="3"/>
    </row>
    <row r="2169" spans="1:14" s="4" customFormat="1" ht="10.5">
      <c r="A2169" s="34"/>
      <c r="B2169" s="2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29"/>
      <c r="N2169" s="3"/>
    </row>
    <row r="2170" spans="1:14" s="4" customFormat="1" ht="10.5">
      <c r="A2170" s="34"/>
      <c r="B2170" s="2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29"/>
      <c r="N2170" s="3"/>
    </row>
    <row r="2171" spans="1:14" s="4" customFormat="1" ht="10.5">
      <c r="A2171" s="34"/>
      <c r="B2171" s="2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29"/>
      <c r="N2171" s="3"/>
    </row>
    <row r="2172" spans="1:14" s="4" customFormat="1" ht="10.5">
      <c r="A2172" s="34"/>
      <c r="B2172" s="2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29"/>
      <c r="N2172" s="3"/>
    </row>
    <row r="2173" spans="1:14" s="4" customFormat="1" ht="10.5">
      <c r="A2173" s="34"/>
      <c r="B2173" s="2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29"/>
      <c r="N2173" s="3"/>
    </row>
    <row r="2174" spans="1:14" s="4" customFormat="1" ht="10.5">
      <c r="A2174" s="34"/>
      <c r="B2174" s="2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29"/>
      <c r="N2174" s="3"/>
    </row>
    <row r="2175" spans="1:14" s="4" customFormat="1" ht="10.5">
      <c r="A2175" s="34"/>
      <c r="B2175" s="2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29"/>
      <c r="N2175" s="3"/>
    </row>
    <row r="2176" spans="1:14" s="4" customFormat="1" ht="10.5">
      <c r="A2176" s="34"/>
      <c r="B2176" s="2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29"/>
      <c r="N2176" s="3"/>
    </row>
    <row r="2177" spans="1:14" s="4" customFormat="1" ht="10.5">
      <c r="A2177" s="34"/>
      <c r="B2177" s="2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29"/>
      <c r="N2177" s="3"/>
    </row>
    <row r="2178" spans="1:14" s="4" customFormat="1" ht="10.5">
      <c r="A2178" s="34"/>
      <c r="B2178" s="2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29"/>
      <c r="N2178" s="3"/>
    </row>
    <row r="2179" spans="1:14" s="4" customFormat="1" ht="10.5">
      <c r="A2179" s="34"/>
      <c r="B2179" s="2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29"/>
      <c r="N2179" s="3"/>
    </row>
    <row r="2180" spans="1:14" s="4" customFormat="1" ht="10.5">
      <c r="A2180" s="34"/>
      <c r="B2180" s="2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29"/>
      <c r="N2180" s="3"/>
    </row>
    <row r="2181" spans="1:14" s="4" customFormat="1" ht="10.5">
      <c r="A2181" s="34"/>
      <c r="B2181" s="2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29"/>
      <c r="N2181" s="3"/>
    </row>
    <row r="2182" spans="1:14" s="4" customFormat="1" ht="10.5">
      <c r="A2182" s="34"/>
      <c r="B2182" s="2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29"/>
      <c r="N2182" s="3"/>
    </row>
    <row r="2183" spans="1:14" s="4" customFormat="1" ht="10.5">
      <c r="A2183" s="34"/>
      <c r="B2183" s="2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29"/>
      <c r="N2183" s="3"/>
    </row>
    <row r="2184" spans="1:14" s="4" customFormat="1" ht="10.5">
      <c r="A2184" s="34"/>
      <c r="B2184" s="2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29"/>
      <c r="N2184" s="3"/>
    </row>
    <row r="2185" spans="1:14" s="4" customFormat="1" ht="10.5">
      <c r="A2185" s="34"/>
      <c r="B2185" s="2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29"/>
      <c r="N2185" s="3"/>
    </row>
    <row r="2186" spans="1:14" s="4" customFormat="1" ht="10.5">
      <c r="A2186" s="34"/>
      <c r="B2186" s="2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29"/>
      <c r="N2186" s="3"/>
    </row>
    <row r="2187" spans="1:14" s="4" customFormat="1" ht="10.5">
      <c r="A2187" s="34"/>
      <c r="B2187" s="2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29"/>
      <c r="N2187" s="3"/>
    </row>
    <row r="2188" spans="1:14" s="4" customFormat="1" ht="10.5">
      <c r="A2188" s="34"/>
      <c r="B2188" s="2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29"/>
      <c r="N2188" s="3"/>
    </row>
    <row r="2189" spans="1:14" s="4" customFormat="1" ht="10.5">
      <c r="A2189" s="34"/>
      <c r="B2189" s="2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29"/>
      <c r="N2189" s="3"/>
    </row>
    <row r="2190" spans="1:14" s="4" customFormat="1" ht="10.5">
      <c r="A2190" s="34"/>
      <c r="B2190" s="2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29"/>
      <c r="N2190" s="3"/>
    </row>
    <row r="2191" spans="1:14" s="4" customFormat="1" ht="10.5">
      <c r="A2191" s="34"/>
      <c r="B2191" s="2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29"/>
      <c r="N2191" s="3"/>
    </row>
    <row r="2192" spans="1:14" s="4" customFormat="1" ht="10.5">
      <c r="A2192" s="34"/>
      <c r="B2192" s="2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29"/>
      <c r="N2192" s="3"/>
    </row>
    <row r="2193" spans="1:14" s="4" customFormat="1" ht="10.5">
      <c r="A2193" s="34"/>
      <c r="B2193" s="2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29"/>
      <c r="N2193" s="3"/>
    </row>
    <row r="2194" spans="1:14" s="4" customFormat="1" ht="10.5">
      <c r="A2194" s="34"/>
      <c r="B2194" s="2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29"/>
      <c r="N2194" s="3"/>
    </row>
    <row r="2195" spans="1:14" s="4" customFormat="1" ht="10.5">
      <c r="A2195" s="34"/>
      <c r="B2195" s="2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29"/>
      <c r="N2195" s="3"/>
    </row>
    <row r="2196" spans="1:14" s="4" customFormat="1" ht="10.5">
      <c r="A2196" s="34"/>
      <c r="B2196" s="2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29"/>
      <c r="N2196" s="3"/>
    </row>
    <row r="2197" spans="1:14" s="4" customFormat="1" ht="10.5">
      <c r="A2197" s="34"/>
      <c r="B2197" s="2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29"/>
      <c r="N2197" s="3"/>
    </row>
    <row r="2198" spans="1:14" s="4" customFormat="1" ht="10.5">
      <c r="A2198" s="34"/>
      <c r="B2198" s="2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29"/>
      <c r="N2198" s="3"/>
    </row>
    <row r="2199" spans="1:14" s="4" customFormat="1" ht="10.5">
      <c r="A2199" s="34"/>
      <c r="B2199" s="2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29"/>
      <c r="N2199" s="3"/>
    </row>
    <row r="2200" spans="1:14" s="4" customFormat="1" ht="10.5">
      <c r="A2200" s="34"/>
      <c r="B2200" s="2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29"/>
      <c r="N2200" s="3"/>
    </row>
    <row r="2201" spans="1:14" s="4" customFormat="1" ht="10.5">
      <c r="A2201" s="34"/>
      <c r="B2201" s="2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29"/>
      <c r="N2201" s="3"/>
    </row>
    <row r="2202" spans="1:14" s="4" customFormat="1" ht="10.5">
      <c r="A2202" s="34"/>
      <c r="B2202" s="2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29"/>
      <c r="N2202" s="3"/>
    </row>
    <row r="2203" spans="1:14" s="4" customFormat="1" ht="10.5">
      <c r="A2203" s="34"/>
      <c r="B2203" s="2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29"/>
      <c r="N2203" s="3"/>
    </row>
    <row r="2204" spans="1:14" s="4" customFormat="1" ht="10.5">
      <c r="A2204" s="34"/>
      <c r="B2204" s="2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29"/>
      <c r="N2204" s="3"/>
    </row>
    <row r="2205" spans="1:14" s="4" customFormat="1" ht="10.5">
      <c r="A2205" s="34"/>
      <c r="B2205" s="2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29"/>
      <c r="N2205" s="3"/>
    </row>
    <row r="2206" spans="1:14" s="4" customFormat="1" ht="10.5">
      <c r="A2206" s="34"/>
      <c r="B2206" s="2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29"/>
      <c r="N2206" s="3"/>
    </row>
    <row r="2207" spans="1:14" s="4" customFormat="1" ht="10.5">
      <c r="A2207" s="34"/>
      <c r="B2207" s="2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29"/>
      <c r="N2207" s="3"/>
    </row>
    <row r="2208" spans="1:14" s="4" customFormat="1" ht="10.5">
      <c r="A2208" s="34"/>
      <c r="B2208" s="2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29"/>
      <c r="N2208" s="3"/>
    </row>
    <row r="2209" spans="1:14" s="4" customFormat="1" ht="10.5">
      <c r="A2209" s="34"/>
      <c r="B2209" s="2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29"/>
      <c r="N2209" s="3"/>
    </row>
    <row r="2210" spans="1:14" s="4" customFormat="1" ht="10.5">
      <c r="A2210" s="34"/>
      <c r="B2210" s="2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29"/>
      <c r="N2210" s="3"/>
    </row>
    <row r="2211" spans="1:14" s="4" customFormat="1" ht="10.5">
      <c r="A2211" s="34"/>
      <c r="B2211" s="2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29"/>
      <c r="N2211" s="3"/>
    </row>
    <row r="2212" spans="1:14" s="4" customFormat="1" ht="10.5">
      <c r="A2212" s="34"/>
      <c r="B2212" s="2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29"/>
      <c r="N2212" s="3"/>
    </row>
    <row r="2213" spans="1:14" s="4" customFormat="1" ht="10.5">
      <c r="A2213" s="34"/>
      <c r="B2213" s="2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29"/>
      <c r="N2213" s="3"/>
    </row>
    <row r="2214" spans="1:14" s="4" customFormat="1" ht="10.5">
      <c r="A2214" s="34"/>
      <c r="B2214" s="2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29"/>
      <c r="N2214" s="3"/>
    </row>
    <row r="2215" spans="1:14" s="4" customFormat="1" ht="10.5">
      <c r="A2215" s="34"/>
      <c r="B2215" s="2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29"/>
      <c r="N2215" s="3"/>
    </row>
    <row r="2216" spans="1:14" s="4" customFormat="1" ht="10.5">
      <c r="A2216" s="34"/>
      <c r="B2216" s="2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29"/>
      <c r="N2216" s="3"/>
    </row>
    <row r="2217" spans="1:14" s="4" customFormat="1" ht="10.5">
      <c r="A2217" s="34"/>
      <c r="B2217" s="2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29"/>
      <c r="N2217" s="3"/>
    </row>
    <row r="2218" spans="1:14" s="4" customFormat="1" ht="10.5">
      <c r="A2218" s="34"/>
      <c r="B2218" s="2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29"/>
      <c r="N2218" s="3"/>
    </row>
    <row r="2219" spans="1:14" s="4" customFormat="1" ht="10.5">
      <c r="A2219" s="34"/>
      <c r="B2219" s="2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29"/>
      <c r="N2219" s="3"/>
    </row>
    <row r="2220" spans="1:14" s="4" customFormat="1" ht="10.5">
      <c r="A2220" s="34"/>
      <c r="B2220" s="2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29"/>
      <c r="N2220" s="3"/>
    </row>
    <row r="2221" spans="1:14" s="4" customFormat="1" ht="10.5">
      <c r="A2221" s="34"/>
      <c r="B2221" s="2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29"/>
      <c r="N2221" s="3"/>
    </row>
    <row r="2222" spans="1:14" s="4" customFormat="1" ht="10.5">
      <c r="A2222" s="34"/>
      <c r="B2222" s="2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29"/>
      <c r="N2222" s="3"/>
    </row>
    <row r="2223" spans="1:14" s="4" customFormat="1" ht="10.5">
      <c r="A2223" s="34"/>
      <c r="B2223" s="2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29"/>
      <c r="N2223" s="3"/>
    </row>
    <row r="2224" spans="1:14" s="4" customFormat="1" ht="10.5">
      <c r="A2224" s="34"/>
      <c r="B2224" s="2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29"/>
      <c r="N2224" s="3"/>
    </row>
    <row r="2225" spans="1:14" s="4" customFormat="1" ht="10.5">
      <c r="A2225" s="34"/>
      <c r="B2225" s="2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29"/>
      <c r="N2225" s="3"/>
    </row>
    <row r="2226" spans="1:14" s="4" customFormat="1" ht="10.5">
      <c r="A2226" s="34"/>
      <c r="B2226" s="2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29"/>
      <c r="N2226" s="3"/>
    </row>
    <row r="2227" spans="1:14" s="4" customFormat="1" ht="10.5">
      <c r="A2227" s="34"/>
      <c r="B2227" s="2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29"/>
      <c r="N2227" s="3"/>
    </row>
    <row r="2228" spans="1:14" s="4" customFormat="1" ht="10.5">
      <c r="A2228" s="34"/>
      <c r="B2228" s="2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29"/>
      <c r="N2228" s="3"/>
    </row>
    <row r="2229" spans="1:14" s="4" customFormat="1" ht="10.5">
      <c r="A2229" s="34"/>
      <c r="B2229" s="2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29"/>
      <c r="N2229" s="3"/>
    </row>
    <row r="2230" spans="1:14" s="4" customFormat="1" ht="10.5">
      <c r="A2230" s="34"/>
      <c r="B2230" s="2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29"/>
      <c r="N2230" s="3"/>
    </row>
    <row r="2231" spans="1:14" s="4" customFormat="1" ht="10.5">
      <c r="A2231" s="34"/>
      <c r="B2231" s="2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29"/>
      <c r="N2231" s="3"/>
    </row>
    <row r="2232" spans="1:14" s="4" customFormat="1" ht="10.5">
      <c r="A2232" s="34"/>
      <c r="B2232" s="2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29"/>
      <c r="N2232" s="3"/>
    </row>
    <row r="2233" spans="1:14" s="4" customFormat="1" ht="10.5">
      <c r="A2233" s="34"/>
      <c r="B2233" s="2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29"/>
      <c r="N2233" s="3"/>
    </row>
    <row r="2234" spans="1:14" s="4" customFormat="1" ht="10.5">
      <c r="A2234" s="34"/>
      <c r="B2234" s="2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29"/>
      <c r="N2234" s="3"/>
    </row>
    <row r="2235" spans="1:14" s="4" customFormat="1" ht="10.5">
      <c r="A2235" s="34"/>
      <c r="B2235" s="2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29"/>
      <c r="N2235" s="3"/>
    </row>
    <row r="2236" spans="1:14" s="4" customFormat="1" ht="10.5">
      <c r="A2236" s="34"/>
      <c r="B2236" s="2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29"/>
      <c r="N2236" s="3"/>
    </row>
    <row r="2237" spans="1:14" s="4" customFormat="1" ht="10.5">
      <c r="A2237" s="34"/>
      <c r="B2237" s="2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29"/>
      <c r="N2237" s="3"/>
    </row>
    <row r="2238" spans="1:14" s="4" customFormat="1" ht="10.5">
      <c r="A2238" s="34"/>
      <c r="B2238" s="2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29"/>
      <c r="N2238" s="3"/>
    </row>
    <row r="2239" spans="1:14" s="4" customFormat="1" ht="10.5">
      <c r="A2239" s="34"/>
      <c r="B2239" s="2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29"/>
      <c r="N2239" s="3"/>
    </row>
    <row r="2240" spans="1:14" s="4" customFormat="1" ht="10.5">
      <c r="A2240" s="34"/>
      <c r="B2240" s="2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29"/>
      <c r="N2240" s="3"/>
    </row>
    <row r="2241" spans="1:14" s="4" customFormat="1" ht="10.5">
      <c r="A2241" s="34"/>
      <c r="B2241" s="2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29"/>
      <c r="N2241" s="3"/>
    </row>
    <row r="2242" spans="1:14" s="4" customFormat="1" ht="10.5">
      <c r="A2242" s="34"/>
      <c r="B2242" s="2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29"/>
      <c r="N2242" s="3"/>
    </row>
    <row r="2243" spans="1:14" s="4" customFormat="1" ht="10.5">
      <c r="A2243" s="34"/>
      <c r="B2243" s="2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29"/>
      <c r="N2243" s="3"/>
    </row>
    <row r="2244" spans="1:14" s="4" customFormat="1" ht="10.5">
      <c r="A2244" s="34"/>
      <c r="B2244" s="2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29"/>
      <c r="N2244" s="3"/>
    </row>
    <row r="2245" spans="1:14" s="4" customFormat="1" ht="10.5">
      <c r="A2245" s="34"/>
      <c r="B2245" s="2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29"/>
      <c r="N2245" s="3"/>
    </row>
    <row r="2246" spans="1:14" s="4" customFormat="1" ht="10.5">
      <c r="A2246" s="34"/>
      <c r="B2246" s="2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29"/>
      <c r="N2246" s="3"/>
    </row>
    <row r="2247" spans="1:14" s="4" customFormat="1" ht="10.5">
      <c r="A2247" s="34"/>
      <c r="B2247" s="2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29"/>
      <c r="N2247" s="3"/>
    </row>
    <row r="2248" spans="1:14" s="4" customFormat="1" ht="10.5">
      <c r="A2248" s="34"/>
      <c r="B2248" s="2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29"/>
      <c r="N2248" s="3"/>
    </row>
    <row r="2249" spans="1:14" s="4" customFormat="1" ht="10.5">
      <c r="A2249" s="34"/>
      <c r="B2249" s="2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29"/>
      <c r="N2249" s="3"/>
    </row>
    <row r="2250" spans="1:14" s="4" customFormat="1" ht="10.5">
      <c r="A2250" s="34"/>
      <c r="B2250" s="2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29"/>
      <c r="N2250" s="3"/>
    </row>
    <row r="2251" spans="1:14" s="4" customFormat="1" ht="10.5">
      <c r="A2251" s="34"/>
      <c r="B2251" s="2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29"/>
      <c r="N2251" s="3"/>
    </row>
    <row r="2252" spans="1:14" s="4" customFormat="1" ht="10.5">
      <c r="A2252" s="34"/>
      <c r="B2252" s="2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29"/>
      <c r="N2252" s="3"/>
    </row>
    <row r="2253" spans="1:14" s="4" customFormat="1" ht="10.5">
      <c r="A2253" s="34"/>
      <c r="B2253" s="2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29"/>
      <c r="N2253" s="3"/>
    </row>
    <row r="2254" spans="1:14" s="4" customFormat="1" ht="10.5">
      <c r="A2254" s="34"/>
      <c r="B2254" s="2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29"/>
      <c r="N2254" s="3"/>
    </row>
    <row r="2255" spans="1:14" s="4" customFormat="1" ht="10.5">
      <c r="A2255" s="34"/>
      <c r="B2255" s="2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29"/>
      <c r="N2255" s="3"/>
    </row>
    <row r="2256" spans="1:14" s="4" customFormat="1" ht="10.5">
      <c r="A2256" s="34"/>
      <c r="B2256" s="2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29"/>
      <c r="N2256" s="3"/>
    </row>
    <row r="2257" spans="1:14" s="4" customFormat="1" ht="10.5">
      <c r="A2257" s="34"/>
      <c r="B2257" s="2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29"/>
      <c r="N2257" s="3"/>
    </row>
    <row r="2258" spans="1:14" s="4" customFormat="1" ht="10.5">
      <c r="A2258" s="34"/>
      <c r="B2258" s="2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29"/>
      <c r="N2258" s="3"/>
    </row>
    <row r="2259" spans="1:14" s="4" customFormat="1" ht="10.5">
      <c r="A2259" s="34"/>
      <c r="B2259" s="2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29"/>
      <c r="N2259" s="3"/>
    </row>
    <row r="2260" spans="1:14" s="4" customFormat="1" ht="10.5">
      <c r="A2260" s="34"/>
      <c r="B2260" s="2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29"/>
      <c r="N2260" s="3"/>
    </row>
    <row r="2261" spans="1:14" s="4" customFormat="1" ht="10.5">
      <c r="A2261" s="34"/>
      <c r="B2261" s="2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29"/>
      <c r="N2261" s="3"/>
    </row>
    <row r="2262" spans="1:14" s="4" customFormat="1" ht="10.5">
      <c r="A2262" s="34"/>
      <c r="B2262" s="2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29"/>
      <c r="N2262" s="3"/>
    </row>
    <row r="2263" spans="1:14" s="4" customFormat="1" ht="10.5">
      <c r="A2263" s="34"/>
      <c r="B2263" s="2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29"/>
      <c r="N2263" s="3"/>
    </row>
    <row r="2264" spans="1:14" s="4" customFormat="1" ht="10.5">
      <c r="A2264" s="34"/>
      <c r="B2264" s="2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29"/>
      <c r="N2264" s="3"/>
    </row>
    <row r="2265" spans="1:14" s="4" customFormat="1" ht="10.5">
      <c r="A2265" s="34"/>
      <c r="B2265" s="2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29"/>
      <c r="N2265" s="3"/>
    </row>
    <row r="2266" spans="1:14" s="4" customFormat="1" ht="10.5">
      <c r="A2266" s="34"/>
      <c r="B2266" s="2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29"/>
      <c r="N2266" s="3"/>
    </row>
    <row r="2267" spans="1:14" s="4" customFormat="1" ht="10.5">
      <c r="A2267" s="34"/>
      <c r="B2267" s="2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29"/>
      <c r="N2267" s="3"/>
    </row>
    <row r="2268" spans="1:14" s="4" customFormat="1" ht="10.5">
      <c r="A2268" s="34"/>
      <c r="B2268" s="2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29"/>
      <c r="N2268" s="3"/>
    </row>
    <row r="2269" spans="1:14" s="4" customFormat="1" ht="10.5">
      <c r="A2269" s="34"/>
      <c r="B2269" s="2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29"/>
      <c r="N2269" s="3"/>
    </row>
    <row r="2270" spans="1:14" s="4" customFormat="1" ht="10.5">
      <c r="A2270" s="34"/>
      <c r="B2270" s="2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29"/>
      <c r="N2270" s="3"/>
    </row>
    <row r="2271" spans="1:14" s="4" customFormat="1" ht="10.5">
      <c r="A2271" s="34"/>
      <c r="B2271" s="2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29"/>
      <c r="N2271" s="3"/>
    </row>
    <row r="2272" spans="1:14" s="4" customFormat="1" ht="10.5">
      <c r="A2272" s="34"/>
      <c r="B2272" s="2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29"/>
      <c r="N2272" s="3"/>
    </row>
    <row r="2273" spans="1:14" s="4" customFormat="1" ht="10.5">
      <c r="A2273" s="34"/>
      <c r="B2273" s="2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29"/>
      <c r="N2273" s="3"/>
    </row>
    <row r="2274" spans="1:14" s="4" customFormat="1" ht="10.5">
      <c r="A2274" s="34"/>
      <c r="B2274" s="2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29"/>
      <c r="N2274" s="3"/>
    </row>
    <row r="2275" spans="1:14" s="4" customFormat="1" ht="10.5">
      <c r="A2275" s="34"/>
      <c r="B2275" s="2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29"/>
      <c r="N2275" s="3"/>
    </row>
    <row r="2276" spans="1:14" s="4" customFormat="1" ht="10.5">
      <c r="A2276" s="34"/>
      <c r="B2276" s="2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29"/>
      <c r="N2276" s="3"/>
    </row>
    <row r="2277" spans="1:14" s="4" customFormat="1" ht="10.5">
      <c r="A2277" s="34"/>
      <c r="B2277" s="2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29"/>
      <c r="N2277" s="3"/>
    </row>
    <row r="2278" spans="1:14" s="4" customFormat="1" ht="10.5">
      <c r="A2278" s="34"/>
      <c r="B2278" s="2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29"/>
      <c r="N2278" s="3"/>
    </row>
    <row r="2279" spans="1:14" s="4" customFormat="1" ht="10.5">
      <c r="A2279" s="34"/>
      <c r="B2279" s="2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29"/>
      <c r="N2279" s="3"/>
    </row>
    <row r="2280" spans="1:14" s="4" customFormat="1" ht="10.5">
      <c r="A2280" s="34"/>
      <c r="B2280" s="2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29"/>
      <c r="N2280" s="3"/>
    </row>
    <row r="2281" spans="1:14" s="4" customFormat="1" ht="10.5">
      <c r="A2281" s="34"/>
      <c r="B2281" s="2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29"/>
      <c r="N2281" s="3"/>
    </row>
    <row r="2282" spans="1:14" s="4" customFormat="1" ht="10.5">
      <c r="A2282" s="34"/>
      <c r="B2282" s="2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29"/>
      <c r="N2282" s="3"/>
    </row>
    <row r="2283" spans="1:14" s="4" customFormat="1" ht="10.5">
      <c r="A2283" s="34"/>
      <c r="B2283" s="2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29"/>
      <c r="N2283" s="3"/>
    </row>
    <row r="2284" spans="1:14" s="4" customFormat="1" ht="10.5">
      <c r="A2284" s="34"/>
      <c r="B2284" s="2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29"/>
      <c r="N2284" s="3"/>
    </row>
    <row r="2285" spans="1:14" s="4" customFormat="1" ht="10.5">
      <c r="A2285" s="34"/>
      <c r="B2285" s="2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29"/>
      <c r="N2285" s="3"/>
    </row>
    <row r="2286" spans="1:14" s="4" customFormat="1" ht="10.5">
      <c r="A2286" s="34"/>
      <c r="B2286" s="2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29"/>
      <c r="N2286" s="3"/>
    </row>
    <row r="2287" spans="1:14" s="4" customFormat="1" ht="10.5">
      <c r="A2287" s="34"/>
      <c r="B2287" s="2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29"/>
      <c r="N2287" s="3"/>
    </row>
    <row r="2288" spans="1:14" s="4" customFormat="1" ht="10.5">
      <c r="A2288" s="34"/>
      <c r="B2288" s="2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29"/>
      <c r="N2288" s="3"/>
    </row>
    <row r="2289" spans="1:14" s="4" customFormat="1" ht="10.5">
      <c r="A2289" s="34"/>
      <c r="B2289" s="2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29"/>
      <c r="N2289" s="3"/>
    </row>
    <row r="2290" spans="1:14" s="4" customFormat="1" ht="10.5">
      <c r="A2290" s="34"/>
      <c r="B2290" s="2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29"/>
      <c r="N2290" s="3"/>
    </row>
    <row r="2291" spans="1:14" s="4" customFormat="1" ht="10.5">
      <c r="A2291" s="34"/>
      <c r="B2291" s="2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29"/>
      <c r="N2291" s="3"/>
    </row>
    <row r="2292" spans="1:14" s="4" customFormat="1" ht="10.5">
      <c r="A2292" s="34"/>
      <c r="B2292" s="2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29"/>
      <c r="N2292" s="3"/>
    </row>
    <row r="2293" spans="1:14" s="4" customFormat="1" ht="10.5">
      <c r="A2293" s="34"/>
      <c r="B2293" s="2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29"/>
      <c r="N2293" s="3"/>
    </row>
    <row r="2294" spans="1:14" s="4" customFormat="1" ht="10.5">
      <c r="A2294" s="34"/>
      <c r="B2294" s="2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29"/>
      <c r="N2294" s="3"/>
    </row>
    <row r="2295" spans="1:14" s="4" customFormat="1" ht="10.5">
      <c r="A2295" s="34"/>
      <c r="B2295" s="2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29"/>
      <c r="N2295" s="3"/>
    </row>
    <row r="2296" spans="1:14" s="4" customFormat="1" ht="10.5">
      <c r="A2296" s="34"/>
      <c r="B2296" s="2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29"/>
      <c r="N2296" s="3"/>
    </row>
    <row r="2297" spans="1:14" s="4" customFormat="1" ht="10.5">
      <c r="A2297" s="34"/>
      <c r="B2297" s="2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29"/>
      <c r="N2297" s="3"/>
    </row>
    <row r="2298" spans="1:14" s="4" customFormat="1" ht="10.5">
      <c r="A2298" s="34"/>
      <c r="B2298" s="2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29"/>
      <c r="N2298" s="3"/>
    </row>
    <row r="2299" spans="1:14" s="4" customFormat="1" ht="10.5">
      <c r="A2299" s="34"/>
      <c r="B2299" s="2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29"/>
      <c r="N2299" s="3"/>
    </row>
    <row r="2300" spans="1:14" s="4" customFormat="1" ht="10.5">
      <c r="A2300" s="34"/>
      <c r="B2300" s="2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29"/>
      <c r="N2300" s="3"/>
    </row>
    <row r="2301" spans="1:14" s="4" customFormat="1" ht="10.5">
      <c r="A2301" s="34"/>
      <c r="B2301" s="2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29"/>
      <c r="N2301" s="3"/>
    </row>
    <row r="2302" spans="1:14" s="4" customFormat="1" ht="10.5">
      <c r="A2302" s="34"/>
      <c r="B2302" s="2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29"/>
      <c r="N2302" s="3"/>
    </row>
    <row r="2303" spans="1:14" s="4" customFormat="1" ht="10.5">
      <c r="A2303" s="34"/>
      <c r="B2303" s="2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29"/>
      <c r="N2303" s="3"/>
    </row>
    <row r="2304" spans="1:14" s="4" customFormat="1" ht="10.5">
      <c r="A2304" s="34"/>
      <c r="B2304" s="2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29"/>
      <c r="N2304" s="3"/>
    </row>
    <row r="2305" spans="1:14" s="4" customFormat="1" ht="10.5">
      <c r="A2305" s="34"/>
      <c r="B2305" s="2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29"/>
      <c r="N2305" s="3"/>
    </row>
    <row r="2306" spans="1:14" s="4" customFormat="1" ht="10.5">
      <c r="A2306" s="34"/>
      <c r="B2306" s="2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29"/>
      <c r="N2306" s="3"/>
    </row>
    <row r="2307" spans="1:14" s="4" customFormat="1" ht="10.5">
      <c r="A2307" s="34"/>
      <c r="B2307" s="2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29"/>
      <c r="N2307" s="3"/>
    </row>
    <row r="2308" spans="1:14" s="4" customFormat="1" ht="10.5">
      <c r="A2308" s="34"/>
      <c r="B2308" s="2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29"/>
      <c r="N2308" s="3"/>
    </row>
    <row r="2309" spans="1:14" s="4" customFormat="1" ht="10.5">
      <c r="A2309" s="34"/>
      <c r="B2309" s="2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29"/>
      <c r="N2309" s="3"/>
    </row>
    <row r="2310" spans="1:14" s="4" customFormat="1" ht="10.5">
      <c r="A2310" s="34"/>
      <c r="B2310" s="2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29"/>
      <c r="N2310" s="3"/>
    </row>
    <row r="2311" spans="1:14" s="4" customFormat="1" ht="10.5">
      <c r="A2311" s="34"/>
      <c r="B2311" s="2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29"/>
      <c r="N2311" s="3"/>
    </row>
    <row r="2312" spans="1:14" s="4" customFormat="1" ht="10.5">
      <c r="A2312" s="34"/>
      <c r="B2312" s="2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29"/>
      <c r="N2312" s="3"/>
    </row>
    <row r="2313" spans="1:14" s="4" customFormat="1" ht="10.5">
      <c r="A2313" s="34"/>
      <c r="B2313" s="2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29"/>
      <c r="N2313" s="3"/>
    </row>
    <row r="2314" spans="1:14" s="4" customFormat="1" ht="10.5">
      <c r="A2314" s="34"/>
      <c r="B2314" s="2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29"/>
      <c r="N2314" s="3"/>
    </row>
    <row r="2315" spans="1:14" s="4" customFormat="1" ht="10.5">
      <c r="A2315" s="34"/>
      <c r="B2315" s="2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29"/>
      <c r="N2315" s="3"/>
    </row>
    <row r="2316" spans="1:14" s="4" customFormat="1" ht="10.5">
      <c r="A2316" s="34"/>
      <c r="B2316" s="2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29"/>
      <c r="N2316" s="3"/>
    </row>
    <row r="2317" spans="1:14" s="4" customFormat="1" ht="10.5">
      <c r="A2317" s="34"/>
      <c r="B2317" s="2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29"/>
      <c r="N2317" s="3"/>
    </row>
    <row r="2318" spans="1:14" s="4" customFormat="1" ht="10.5">
      <c r="A2318" s="34"/>
      <c r="B2318" s="2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29"/>
      <c r="N2318" s="3"/>
    </row>
    <row r="2319" spans="1:14" s="4" customFormat="1" ht="10.5">
      <c r="A2319" s="34"/>
      <c r="B2319" s="2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29"/>
      <c r="N2319" s="3"/>
    </row>
    <row r="2320" spans="1:14" s="4" customFormat="1" ht="10.5">
      <c r="A2320" s="34"/>
      <c r="B2320" s="2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29"/>
      <c r="N2320" s="3"/>
    </row>
    <row r="2321" spans="1:14" s="4" customFormat="1" ht="10.5">
      <c r="A2321" s="34"/>
      <c r="B2321" s="2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29"/>
      <c r="N2321" s="3"/>
    </row>
    <row r="2322" spans="1:14" s="4" customFormat="1" ht="10.5">
      <c r="A2322" s="34"/>
      <c r="B2322" s="2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29"/>
      <c r="N2322" s="3"/>
    </row>
    <row r="2323" spans="1:14" s="4" customFormat="1" ht="10.5">
      <c r="A2323" s="34"/>
      <c r="B2323" s="2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29"/>
      <c r="N2323" s="3"/>
    </row>
    <row r="2324" spans="1:14" s="4" customFormat="1" ht="10.5">
      <c r="A2324" s="34"/>
      <c r="B2324" s="2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29"/>
      <c r="N2324" s="3"/>
    </row>
    <row r="2325" spans="1:14" s="4" customFormat="1" ht="10.5">
      <c r="A2325" s="34"/>
      <c r="B2325" s="2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29"/>
      <c r="N2325" s="3"/>
    </row>
    <row r="2326" spans="1:14" s="4" customFormat="1" ht="10.5">
      <c r="A2326" s="34"/>
      <c r="B2326" s="2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29"/>
      <c r="N2326" s="3"/>
    </row>
    <row r="2327" spans="1:14" s="4" customFormat="1" ht="10.5">
      <c r="A2327" s="34"/>
      <c r="B2327" s="2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29"/>
      <c r="N2327" s="3"/>
    </row>
    <row r="2328" spans="1:14" s="4" customFormat="1" ht="10.5">
      <c r="A2328" s="34"/>
      <c r="B2328" s="2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29"/>
      <c r="N2328" s="3"/>
    </row>
    <row r="2329" spans="1:14" s="4" customFormat="1" ht="10.5">
      <c r="A2329" s="34"/>
      <c r="B2329" s="2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29"/>
      <c r="N2329" s="3"/>
    </row>
    <row r="2330" spans="1:14" s="4" customFormat="1" ht="10.5">
      <c r="A2330" s="34"/>
      <c r="B2330" s="2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29"/>
      <c r="N2330" s="3"/>
    </row>
    <row r="2331" spans="1:14" s="4" customFormat="1" ht="10.5">
      <c r="A2331" s="34"/>
      <c r="B2331" s="2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29"/>
      <c r="N2331" s="3"/>
    </row>
    <row r="2332" spans="1:14" s="4" customFormat="1" ht="10.5">
      <c r="A2332" s="34"/>
      <c r="B2332" s="2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29"/>
      <c r="N2332" s="3"/>
    </row>
    <row r="2333" spans="1:14" s="4" customFormat="1" ht="10.5">
      <c r="A2333" s="34"/>
      <c r="B2333" s="2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29"/>
      <c r="N2333" s="3"/>
    </row>
    <row r="2334" spans="1:14" s="4" customFormat="1" ht="10.5">
      <c r="A2334" s="34"/>
      <c r="B2334" s="2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29"/>
      <c r="N2334" s="3"/>
    </row>
    <row r="2335" spans="1:14" s="4" customFormat="1" ht="10.5">
      <c r="A2335" s="34"/>
      <c r="B2335" s="2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29"/>
      <c r="N2335" s="3"/>
    </row>
    <row r="2336" spans="1:14" s="4" customFormat="1" ht="10.5">
      <c r="A2336" s="34"/>
      <c r="B2336" s="2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29"/>
      <c r="N2336" s="3"/>
    </row>
    <row r="2337" spans="1:14" s="4" customFormat="1" ht="10.5">
      <c r="A2337" s="34"/>
      <c r="B2337" s="2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29"/>
      <c r="N2337" s="3"/>
    </row>
    <row r="2338" spans="1:14" s="4" customFormat="1" ht="10.5">
      <c r="A2338" s="34"/>
      <c r="B2338" s="2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29"/>
      <c r="N2338" s="3"/>
    </row>
    <row r="2339" spans="1:14" s="4" customFormat="1" ht="10.5">
      <c r="A2339" s="34"/>
      <c r="B2339" s="2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29"/>
      <c r="N2339" s="3"/>
    </row>
    <row r="2340" spans="1:14" s="4" customFormat="1" ht="10.5">
      <c r="A2340" s="34"/>
      <c r="B2340" s="2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29"/>
      <c r="N2340" s="3"/>
    </row>
    <row r="2341" spans="1:14" s="4" customFormat="1" ht="10.5">
      <c r="A2341" s="34"/>
      <c r="B2341" s="2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29"/>
      <c r="N2341" s="3"/>
    </row>
    <row r="2342" spans="1:14" s="4" customFormat="1" ht="10.5">
      <c r="A2342" s="34"/>
      <c r="B2342" s="2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29"/>
      <c r="N2342" s="3"/>
    </row>
    <row r="2343" spans="1:14" s="4" customFormat="1" ht="10.5">
      <c r="A2343" s="34"/>
      <c r="B2343" s="2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29"/>
      <c r="N2343" s="3"/>
    </row>
    <row r="2344" spans="1:14" s="4" customFormat="1" ht="10.5">
      <c r="A2344" s="34"/>
      <c r="B2344" s="2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29"/>
      <c r="N2344" s="3"/>
    </row>
    <row r="2345" spans="1:14" s="4" customFormat="1" ht="10.5">
      <c r="A2345" s="34"/>
      <c r="B2345" s="2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29"/>
      <c r="N2345" s="3"/>
    </row>
    <row r="2346" spans="1:14" s="4" customFormat="1" ht="10.5">
      <c r="A2346" s="34"/>
      <c r="B2346" s="2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29"/>
      <c r="N2346" s="3"/>
    </row>
    <row r="2347" spans="1:14" s="4" customFormat="1" ht="10.5">
      <c r="A2347" s="34"/>
      <c r="B2347" s="2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29"/>
      <c r="N2347" s="3"/>
    </row>
    <row r="2348" spans="1:14" s="4" customFormat="1" ht="10.5">
      <c r="A2348" s="34"/>
      <c r="B2348" s="2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29"/>
      <c r="N2348" s="3"/>
    </row>
    <row r="2349" spans="1:14" s="4" customFormat="1" ht="10.5">
      <c r="A2349" s="34"/>
      <c r="B2349" s="2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29"/>
      <c r="N2349" s="3"/>
    </row>
    <row r="2350" spans="1:14" s="4" customFormat="1" ht="10.5">
      <c r="A2350" s="34"/>
      <c r="B2350" s="2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29"/>
      <c r="N2350" s="3"/>
    </row>
    <row r="2351" spans="1:14" s="4" customFormat="1" ht="10.5">
      <c r="A2351" s="34"/>
      <c r="B2351" s="2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29"/>
      <c r="N2351" s="3"/>
    </row>
    <row r="2352" spans="1:14" s="4" customFormat="1" ht="10.5">
      <c r="A2352" s="34"/>
      <c r="B2352" s="2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29"/>
      <c r="N2352" s="3"/>
    </row>
    <row r="2353" spans="1:14" s="4" customFormat="1" ht="10.5">
      <c r="A2353" s="34"/>
      <c r="B2353" s="2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29"/>
      <c r="N2353" s="3"/>
    </row>
    <row r="2354" spans="1:14" s="4" customFormat="1" ht="10.5">
      <c r="A2354" s="34"/>
      <c r="B2354" s="2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29"/>
      <c r="N2354" s="3"/>
    </row>
    <row r="2355" spans="1:14" s="4" customFormat="1" ht="10.5">
      <c r="A2355" s="34"/>
      <c r="B2355" s="2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29"/>
      <c r="N2355" s="3"/>
    </row>
    <row r="2356" spans="1:14" s="4" customFormat="1" ht="10.5">
      <c r="A2356" s="34"/>
      <c r="B2356" s="2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29"/>
      <c r="N2356" s="3"/>
    </row>
    <row r="2357" spans="1:14" s="4" customFormat="1" ht="10.5">
      <c r="A2357" s="34"/>
      <c r="B2357" s="2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29"/>
      <c r="N2357" s="3"/>
    </row>
    <row r="2358" spans="1:14" s="4" customFormat="1" ht="10.5">
      <c r="A2358" s="34"/>
      <c r="B2358" s="2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29"/>
      <c r="N2358" s="3"/>
    </row>
    <row r="2359" spans="1:14" s="4" customFormat="1" ht="10.5">
      <c r="A2359" s="34"/>
      <c r="B2359" s="2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29"/>
      <c r="N2359" s="3"/>
    </row>
    <row r="2360" spans="1:14" s="4" customFormat="1" ht="10.5">
      <c r="A2360" s="34"/>
      <c r="B2360" s="2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29"/>
      <c r="N2360" s="3"/>
    </row>
    <row r="2361" spans="1:14" s="4" customFormat="1" ht="10.5">
      <c r="A2361" s="34"/>
      <c r="B2361" s="2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29"/>
      <c r="N2361" s="3"/>
    </row>
    <row r="2362" spans="1:14" s="4" customFormat="1" ht="10.5">
      <c r="A2362" s="34"/>
      <c r="B2362" s="2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29"/>
      <c r="N2362" s="3"/>
    </row>
    <row r="2363" spans="1:14" s="4" customFormat="1" ht="10.5">
      <c r="A2363" s="34"/>
      <c r="B2363" s="2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29"/>
      <c r="N2363" s="3"/>
    </row>
    <row r="2364" spans="1:14" s="4" customFormat="1" ht="10.5">
      <c r="A2364" s="34"/>
      <c r="B2364" s="2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29"/>
      <c r="N2364" s="3"/>
    </row>
    <row r="2365" spans="1:14" s="4" customFormat="1" ht="10.5">
      <c r="A2365" s="34"/>
      <c r="B2365" s="2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29"/>
      <c r="N2365" s="3"/>
    </row>
    <row r="2366" spans="1:14" s="4" customFormat="1" ht="10.5">
      <c r="A2366" s="34"/>
      <c r="B2366" s="2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29"/>
      <c r="N2366" s="3"/>
    </row>
    <row r="2367" spans="1:14" s="4" customFormat="1" ht="10.5">
      <c r="A2367" s="34"/>
      <c r="B2367" s="2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29"/>
      <c r="N2367" s="3"/>
    </row>
    <row r="2368" spans="1:14" s="4" customFormat="1" ht="10.5">
      <c r="A2368" s="34"/>
      <c r="B2368" s="2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29"/>
      <c r="N2368" s="3"/>
    </row>
    <row r="2369" spans="1:14" s="4" customFormat="1" ht="10.5">
      <c r="A2369" s="34"/>
      <c r="B2369" s="2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29"/>
      <c r="N2369" s="3"/>
    </row>
    <row r="2370" spans="1:14" s="4" customFormat="1" ht="10.5">
      <c r="A2370" s="34"/>
      <c r="B2370" s="2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29"/>
      <c r="N2370" s="3"/>
    </row>
    <row r="2371" spans="1:14" s="4" customFormat="1" ht="10.5">
      <c r="A2371" s="34"/>
      <c r="B2371" s="2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29"/>
      <c r="N2371" s="3"/>
    </row>
    <row r="2372" spans="1:14" s="4" customFormat="1" ht="10.5">
      <c r="A2372" s="34"/>
      <c r="B2372" s="2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29"/>
      <c r="N2372" s="3"/>
    </row>
    <row r="2373" spans="1:14" s="4" customFormat="1" ht="10.5">
      <c r="A2373" s="34"/>
      <c r="B2373" s="2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29"/>
      <c r="N2373" s="3"/>
    </row>
    <row r="2374" spans="1:14" s="4" customFormat="1" ht="10.5">
      <c r="A2374" s="34"/>
      <c r="B2374" s="2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29"/>
      <c r="N2374" s="3"/>
    </row>
    <row r="2375" spans="1:14" s="4" customFormat="1" ht="10.5">
      <c r="A2375" s="34"/>
      <c r="B2375" s="2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29"/>
      <c r="N2375" s="3"/>
    </row>
    <row r="2376" spans="1:14" s="4" customFormat="1" ht="10.5">
      <c r="A2376" s="34"/>
      <c r="B2376" s="2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29"/>
      <c r="N2376" s="3"/>
    </row>
    <row r="2377" spans="1:14" s="4" customFormat="1" ht="10.5">
      <c r="A2377" s="34"/>
      <c r="B2377" s="2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29"/>
      <c r="N2377" s="3"/>
    </row>
    <row r="2378" spans="1:14" s="4" customFormat="1" ht="10.5">
      <c r="A2378" s="34"/>
      <c r="B2378" s="2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29"/>
      <c r="N2378" s="3"/>
    </row>
    <row r="2379" spans="1:14" s="4" customFormat="1" ht="10.5">
      <c r="A2379" s="34"/>
      <c r="B2379" s="2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29"/>
      <c r="N2379" s="3"/>
    </row>
    <row r="2380" spans="1:14" s="4" customFormat="1" ht="10.5">
      <c r="A2380" s="34"/>
      <c r="B2380" s="2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29"/>
      <c r="N2380" s="3"/>
    </row>
    <row r="2381" spans="1:14" s="4" customFormat="1" ht="10.5">
      <c r="A2381" s="34"/>
      <c r="B2381" s="2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29"/>
      <c r="N2381" s="3"/>
    </row>
    <row r="2382" spans="1:14" s="4" customFormat="1" ht="10.5">
      <c r="A2382" s="34"/>
      <c r="B2382" s="2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29"/>
      <c r="N2382" s="3"/>
    </row>
    <row r="2383" spans="1:14" s="4" customFormat="1" ht="10.5">
      <c r="A2383" s="34"/>
      <c r="B2383" s="2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29"/>
      <c r="N2383" s="3"/>
    </row>
    <row r="2384" spans="1:14" s="4" customFormat="1" ht="10.5">
      <c r="A2384" s="34"/>
      <c r="B2384" s="2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29"/>
      <c r="N2384" s="3"/>
    </row>
    <row r="2385" spans="1:14" s="4" customFormat="1" ht="10.5">
      <c r="A2385" s="34"/>
      <c r="B2385" s="2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29"/>
      <c r="N2385" s="3"/>
    </row>
    <row r="2386" spans="1:14" s="4" customFormat="1" ht="10.5">
      <c r="A2386" s="34"/>
      <c r="B2386" s="2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29"/>
      <c r="N2386" s="3"/>
    </row>
    <row r="2387" spans="1:14" s="4" customFormat="1" ht="10.5">
      <c r="A2387" s="34"/>
      <c r="B2387" s="2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29"/>
      <c r="N2387" s="3"/>
    </row>
    <row r="2388" spans="1:14" s="4" customFormat="1" ht="10.5">
      <c r="A2388" s="34"/>
      <c r="B2388" s="2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29"/>
      <c r="N2388" s="3"/>
    </row>
    <row r="2389" spans="1:14" s="4" customFormat="1" ht="10.5">
      <c r="A2389" s="34"/>
      <c r="B2389" s="2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29"/>
      <c r="N2389" s="3"/>
    </row>
    <row r="2390" spans="1:14" s="4" customFormat="1" ht="10.5">
      <c r="A2390" s="34"/>
      <c r="B2390" s="2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29"/>
      <c r="N2390" s="3"/>
    </row>
    <row r="2391" spans="1:14" s="4" customFormat="1" ht="10.5">
      <c r="A2391" s="34"/>
      <c r="B2391" s="2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29"/>
      <c r="N2391" s="3"/>
    </row>
    <row r="2392" spans="1:14" s="4" customFormat="1" ht="10.5">
      <c r="A2392" s="34"/>
      <c r="B2392" s="2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29"/>
      <c r="N2392" s="3"/>
    </row>
    <row r="2393" spans="1:14" s="4" customFormat="1" ht="10.5">
      <c r="A2393" s="34"/>
      <c r="B2393" s="2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29"/>
      <c r="N2393" s="3"/>
    </row>
    <row r="2394" spans="1:14" s="4" customFormat="1" ht="10.5">
      <c r="A2394" s="34"/>
      <c r="B2394" s="2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29"/>
      <c r="N2394" s="3"/>
    </row>
    <row r="2395" spans="1:14" s="4" customFormat="1" ht="10.5">
      <c r="A2395" s="34"/>
      <c r="B2395" s="2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29"/>
      <c r="N2395" s="3"/>
    </row>
    <row r="2396" spans="1:14" s="4" customFormat="1" ht="10.5">
      <c r="A2396" s="34"/>
      <c r="B2396" s="2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29"/>
      <c r="N2396" s="3"/>
    </row>
    <row r="2397" spans="1:14" s="4" customFormat="1" ht="10.5">
      <c r="A2397" s="34"/>
      <c r="B2397" s="2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29"/>
      <c r="N2397" s="3"/>
    </row>
    <row r="2398" spans="1:14" s="4" customFormat="1" ht="10.5">
      <c r="A2398" s="34"/>
      <c r="B2398" s="2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29"/>
      <c r="N2398" s="3"/>
    </row>
    <row r="2399" spans="1:14" s="4" customFormat="1" ht="10.5">
      <c r="A2399" s="34"/>
      <c r="B2399" s="2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29"/>
      <c r="N2399" s="3"/>
    </row>
    <row r="2400" spans="1:14" s="4" customFormat="1" ht="10.5">
      <c r="A2400" s="34"/>
      <c r="B2400" s="2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29"/>
      <c r="N2400" s="3"/>
    </row>
    <row r="2401" spans="1:14" s="4" customFormat="1" ht="10.5">
      <c r="A2401" s="34"/>
      <c r="B2401" s="2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29"/>
      <c r="N2401" s="3"/>
    </row>
    <row r="2402" spans="1:14" s="4" customFormat="1" ht="10.5">
      <c r="A2402" s="34"/>
      <c r="B2402" s="2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29"/>
      <c r="N2402" s="3"/>
    </row>
    <row r="2403" spans="1:14" s="4" customFormat="1" ht="10.5">
      <c r="A2403" s="34"/>
      <c r="B2403" s="2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29"/>
      <c r="N2403" s="3"/>
    </row>
    <row r="2404" spans="1:14" s="4" customFormat="1" ht="10.5">
      <c r="A2404" s="34"/>
      <c r="B2404" s="2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29"/>
      <c r="N2404" s="3"/>
    </row>
    <row r="2405" spans="1:14" s="4" customFormat="1" ht="10.5">
      <c r="A2405" s="34"/>
      <c r="B2405" s="2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29"/>
      <c r="N2405" s="3"/>
    </row>
    <row r="2406" spans="1:14" s="4" customFormat="1" ht="10.5">
      <c r="A2406" s="34"/>
      <c r="B2406" s="2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29"/>
      <c r="N2406" s="3"/>
    </row>
    <row r="2407" spans="1:14" s="4" customFormat="1" ht="10.5">
      <c r="A2407" s="34"/>
      <c r="B2407" s="2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29"/>
      <c r="N2407" s="3"/>
    </row>
    <row r="2408" spans="1:14" s="4" customFormat="1" ht="10.5">
      <c r="A2408" s="34"/>
      <c r="B2408" s="2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29"/>
      <c r="N2408" s="3"/>
    </row>
    <row r="2409" spans="1:14" s="4" customFormat="1" ht="10.5">
      <c r="A2409" s="34"/>
      <c r="B2409" s="2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29"/>
      <c r="N2409" s="3"/>
    </row>
    <row r="2410" spans="1:14" s="4" customFormat="1" ht="10.5">
      <c r="A2410" s="34"/>
      <c r="B2410" s="2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29"/>
      <c r="N2410" s="3"/>
    </row>
    <row r="2411" spans="1:14" s="4" customFormat="1" ht="10.5">
      <c r="A2411" s="34"/>
      <c r="B2411" s="2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29"/>
      <c r="N2411" s="3"/>
    </row>
    <row r="2412" spans="1:14" s="4" customFormat="1" ht="10.5">
      <c r="A2412" s="34"/>
      <c r="B2412" s="2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29"/>
      <c r="N2412" s="3"/>
    </row>
    <row r="2413" spans="1:14" s="4" customFormat="1" ht="10.5">
      <c r="A2413" s="34"/>
      <c r="B2413" s="2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29"/>
      <c r="N2413" s="3"/>
    </row>
    <row r="2414" spans="1:14" s="4" customFormat="1" ht="10.5">
      <c r="A2414" s="34"/>
      <c r="B2414" s="2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29"/>
      <c r="N2414" s="3"/>
    </row>
    <row r="2415" spans="1:14" s="4" customFormat="1" ht="10.5">
      <c r="A2415" s="34"/>
      <c r="B2415" s="2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29"/>
      <c r="N2415" s="3"/>
    </row>
    <row r="2416" spans="1:14" s="4" customFormat="1" ht="10.5">
      <c r="A2416" s="34"/>
      <c r="B2416" s="2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29"/>
      <c r="N2416" s="3"/>
    </row>
    <row r="2417" spans="1:14" s="4" customFormat="1" ht="10.5">
      <c r="A2417" s="34"/>
      <c r="B2417" s="2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29"/>
      <c r="N2417" s="3"/>
    </row>
    <row r="2418" spans="1:14" s="4" customFormat="1" ht="10.5">
      <c r="A2418" s="34"/>
      <c r="B2418" s="2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29"/>
      <c r="N2418" s="3"/>
    </row>
    <row r="2419" spans="1:14" s="4" customFormat="1" ht="10.5">
      <c r="A2419" s="34"/>
      <c r="B2419" s="2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29"/>
      <c r="N2419" s="3"/>
    </row>
    <row r="2420" spans="1:14" s="4" customFormat="1" ht="10.5">
      <c r="A2420" s="34"/>
      <c r="B2420" s="2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29"/>
      <c r="N2420" s="3"/>
    </row>
    <row r="2421" spans="1:14" s="4" customFormat="1" ht="10.5">
      <c r="A2421" s="34"/>
      <c r="B2421" s="2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29"/>
      <c r="N2421" s="3"/>
    </row>
    <row r="2422" spans="1:14" s="4" customFormat="1" ht="10.5">
      <c r="A2422" s="34"/>
      <c r="B2422" s="2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29"/>
      <c r="N2422" s="3"/>
    </row>
    <row r="2423" spans="1:14" s="4" customFormat="1" ht="10.5">
      <c r="A2423" s="34"/>
      <c r="B2423" s="2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29"/>
      <c r="N2423" s="3"/>
    </row>
    <row r="2424" spans="1:14" s="4" customFormat="1" ht="10.5">
      <c r="A2424" s="34"/>
      <c r="B2424" s="2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29"/>
      <c r="N2424" s="3"/>
    </row>
    <row r="2425" spans="1:14" s="4" customFormat="1" ht="10.5">
      <c r="A2425" s="34"/>
      <c r="B2425" s="2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29"/>
      <c r="N2425" s="3"/>
    </row>
    <row r="2426" spans="1:14" s="4" customFormat="1" ht="10.5">
      <c r="A2426" s="34"/>
      <c r="B2426" s="2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29"/>
      <c r="N2426" s="3"/>
    </row>
    <row r="2427" spans="1:14" s="4" customFormat="1" ht="10.5">
      <c r="A2427" s="34"/>
      <c r="B2427" s="2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29"/>
      <c r="N2427" s="3"/>
    </row>
    <row r="2428" spans="1:14" s="4" customFormat="1" ht="10.5">
      <c r="A2428" s="34"/>
      <c r="B2428" s="2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29"/>
      <c r="N2428" s="3"/>
    </row>
    <row r="2429" spans="1:14" s="4" customFormat="1" ht="10.5">
      <c r="A2429" s="34"/>
      <c r="B2429" s="2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29"/>
      <c r="N2429" s="3"/>
    </row>
    <row r="2430" spans="1:14" s="4" customFormat="1" ht="10.5">
      <c r="A2430" s="34"/>
      <c r="B2430" s="2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29"/>
      <c r="N2430" s="3"/>
    </row>
    <row r="2431" spans="1:14" s="4" customFormat="1" ht="10.5">
      <c r="A2431" s="34"/>
      <c r="B2431" s="2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29"/>
      <c r="N2431" s="3"/>
    </row>
    <row r="2432" spans="1:14" s="4" customFormat="1" ht="10.5">
      <c r="A2432" s="34"/>
      <c r="B2432" s="2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29"/>
      <c r="N2432" s="3"/>
    </row>
    <row r="2433" spans="1:14" s="4" customFormat="1" ht="10.5">
      <c r="A2433" s="34"/>
      <c r="B2433" s="2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29"/>
      <c r="N2433" s="3"/>
    </row>
    <row r="2434" spans="1:14" s="4" customFormat="1" ht="10.5">
      <c r="A2434" s="34"/>
      <c r="B2434" s="2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29"/>
      <c r="N2434" s="3"/>
    </row>
    <row r="2435" spans="1:14" s="4" customFormat="1" ht="10.5">
      <c r="A2435" s="34"/>
      <c r="B2435" s="2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29"/>
      <c r="N2435" s="3"/>
    </row>
    <row r="2436" spans="1:14" s="4" customFormat="1" ht="10.5">
      <c r="A2436" s="34"/>
      <c r="B2436" s="2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29"/>
      <c r="N2436" s="3"/>
    </row>
    <row r="2437" spans="1:14" s="4" customFormat="1" ht="10.5">
      <c r="A2437" s="34"/>
      <c r="B2437" s="2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29"/>
      <c r="N2437" s="3"/>
    </row>
    <row r="2438" spans="1:14" s="4" customFormat="1" ht="10.5">
      <c r="A2438" s="34"/>
      <c r="B2438" s="2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29"/>
      <c r="N2438" s="3"/>
    </row>
    <row r="2439" spans="1:14" s="4" customFormat="1" ht="10.5">
      <c r="A2439" s="34"/>
      <c r="B2439" s="2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29"/>
      <c r="N2439" s="3"/>
    </row>
    <row r="2440" spans="1:14" s="4" customFormat="1" ht="10.5">
      <c r="A2440" s="34"/>
      <c r="B2440" s="2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29"/>
      <c r="N2440" s="3"/>
    </row>
    <row r="2441" spans="1:14" s="4" customFormat="1" ht="10.5">
      <c r="A2441" s="34"/>
      <c r="B2441" s="2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29"/>
      <c r="N2441" s="3"/>
    </row>
    <row r="2442" spans="1:14" s="4" customFormat="1" ht="10.5">
      <c r="A2442" s="34"/>
      <c r="B2442" s="2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29"/>
      <c r="N2442" s="3"/>
    </row>
    <row r="2443" spans="1:14" s="4" customFormat="1" ht="10.5">
      <c r="A2443" s="34"/>
      <c r="B2443" s="2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29"/>
      <c r="N2443" s="3"/>
    </row>
    <row r="2444" spans="1:14" s="4" customFormat="1" ht="10.5">
      <c r="A2444" s="34"/>
      <c r="B2444" s="2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29"/>
      <c r="N2444" s="3"/>
    </row>
    <row r="2445" spans="1:14" s="4" customFormat="1" ht="10.5">
      <c r="A2445" s="34"/>
      <c r="B2445" s="2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29"/>
      <c r="N2445" s="3"/>
    </row>
    <row r="2446" spans="1:14" s="4" customFormat="1" ht="10.5">
      <c r="A2446" s="34"/>
      <c r="B2446" s="2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29"/>
      <c r="N2446" s="3"/>
    </row>
    <row r="2447" spans="1:14" s="4" customFormat="1" ht="10.5">
      <c r="A2447" s="34"/>
      <c r="B2447" s="2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29"/>
      <c r="N2447" s="3"/>
    </row>
    <row r="2448" spans="1:14" s="4" customFormat="1" ht="10.5">
      <c r="A2448" s="34"/>
      <c r="B2448" s="2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29"/>
      <c r="N2448" s="3"/>
    </row>
    <row r="2449" spans="1:14" s="4" customFormat="1" ht="10.5">
      <c r="A2449" s="34"/>
      <c r="B2449" s="2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29"/>
      <c r="N2449" s="3"/>
    </row>
    <row r="2450" spans="1:14" s="4" customFormat="1" ht="10.5">
      <c r="A2450" s="34"/>
      <c r="B2450" s="2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29"/>
      <c r="N2450" s="3"/>
    </row>
    <row r="2451" spans="1:14" s="4" customFormat="1" ht="10.5">
      <c r="A2451" s="34"/>
      <c r="B2451" s="2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29"/>
      <c r="N2451" s="3"/>
    </row>
    <row r="2452" spans="1:14" s="4" customFormat="1" ht="10.5">
      <c r="A2452" s="34"/>
      <c r="B2452" s="2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29"/>
      <c r="N2452" s="3"/>
    </row>
    <row r="2453" spans="1:14" s="4" customFormat="1" ht="10.5">
      <c r="A2453" s="34"/>
      <c r="B2453" s="2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29"/>
      <c r="N2453" s="3"/>
    </row>
    <row r="2454" spans="1:14" s="4" customFormat="1" ht="10.5">
      <c r="A2454" s="34"/>
      <c r="B2454" s="2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29"/>
      <c r="N2454" s="3"/>
    </row>
    <row r="2455" spans="1:14" s="4" customFormat="1" ht="10.5">
      <c r="A2455" s="34"/>
      <c r="B2455" s="2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29"/>
      <c r="N2455" s="3"/>
    </row>
    <row r="2456" spans="1:14" s="4" customFormat="1" ht="10.5">
      <c r="A2456" s="34"/>
      <c r="B2456" s="2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29"/>
      <c r="N2456" s="3"/>
    </row>
    <row r="2457" spans="1:14" s="4" customFormat="1" ht="10.5">
      <c r="A2457" s="34"/>
      <c r="B2457" s="2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29"/>
      <c r="N2457" s="3"/>
    </row>
    <row r="2458" spans="1:14" s="4" customFormat="1" ht="10.5">
      <c r="A2458" s="34"/>
      <c r="B2458" s="2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29"/>
      <c r="N2458" s="3"/>
    </row>
    <row r="2459" spans="1:14" s="4" customFormat="1" ht="10.5">
      <c r="A2459" s="34"/>
      <c r="B2459" s="2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29"/>
      <c r="N2459" s="3"/>
    </row>
    <row r="2460" spans="1:14" s="4" customFormat="1" ht="10.5">
      <c r="A2460" s="34"/>
      <c r="B2460" s="2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29"/>
      <c r="N2460" s="3"/>
    </row>
    <row r="2461" spans="1:14" s="4" customFormat="1" ht="10.5">
      <c r="A2461" s="34"/>
      <c r="B2461" s="2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29"/>
      <c r="N2461" s="3"/>
    </row>
    <row r="2462" spans="1:14" s="4" customFormat="1" ht="10.5">
      <c r="A2462" s="34"/>
      <c r="B2462" s="2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29"/>
      <c r="N2462" s="3"/>
    </row>
    <row r="2463" spans="1:14" s="4" customFormat="1" ht="10.5">
      <c r="A2463" s="34"/>
      <c r="B2463" s="2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29"/>
      <c r="N2463" s="3"/>
    </row>
    <row r="2464" spans="1:14" s="4" customFormat="1" ht="10.5">
      <c r="A2464" s="34"/>
      <c r="B2464" s="2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29"/>
      <c r="N2464" s="3"/>
    </row>
    <row r="2465" spans="1:14" s="4" customFormat="1" ht="10.5">
      <c r="A2465" s="34"/>
      <c r="B2465" s="2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29"/>
      <c r="N2465" s="3"/>
    </row>
    <row r="2466" spans="1:14" s="4" customFormat="1" ht="10.5">
      <c r="A2466" s="34"/>
      <c r="B2466" s="2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29"/>
      <c r="N2466" s="3"/>
    </row>
    <row r="2467" spans="1:14" s="4" customFormat="1" ht="10.5">
      <c r="A2467" s="34"/>
      <c r="B2467" s="2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29"/>
      <c r="N2467" s="3"/>
    </row>
    <row r="2468" spans="1:14" s="4" customFormat="1" ht="10.5">
      <c r="A2468" s="34"/>
      <c r="B2468" s="2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29"/>
      <c r="N2468" s="3"/>
    </row>
    <row r="2469" spans="1:14" s="4" customFormat="1" ht="10.5">
      <c r="A2469" s="34"/>
      <c r="B2469" s="2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29"/>
      <c r="N2469" s="3"/>
    </row>
    <row r="2470" spans="1:14" s="4" customFormat="1" ht="10.5">
      <c r="A2470" s="34"/>
      <c r="B2470" s="2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29"/>
      <c r="N2470" s="3"/>
    </row>
    <row r="2471" spans="1:14" s="4" customFormat="1" ht="10.5">
      <c r="A2471" s="34"/>
      <c r="B2471" s="2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29"/>
      <c r="N2471" s="3"/>
    </row>
    <row r="2472" spans="1:14" s="4" customFormat="1" ht="10.5">
      <c r="A2472" s="34"/>
      <c r="B2472" s="2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29"/>
      <c r="N2472" s="3"/>
    </row>
    <row r="2473" spans="1:14" s="4" customFormat="1" ht="10.5">
      <c r="A2473" s="34"/>
      <c r="B2473" s="2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29"/>
      <c r="N2473" s="3"/>
    </row>
    <row r="2474" spans="1:14" s="4" customFormat="1" ht="10.5">
      <c r="A2474" s="34"/>
      <c r="B2474" s="2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29"/>
      <c r="N2474" s="3"/>
    </row>
    <row r="2475" spans="1:14" s="4" customFormat="1" ht="10.5">
      <c r="A2475" s="34"/>
      <c r="B2475" s="2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29"/>
      <c r="N2475" s="3"/>
    </row>
    <row r="2476" spans="1:14" s="4" customFormat="1" ht="10.5">
      <c r="A2476" s="34"/>
      <c r="B2476" s="2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29"/>
      <c r="N2476" s="3"/>
    </row>
    <row r="2477" spans="1:14" s="4" customFormat="1" ht="10.5">
      <c r="A2477" s="34"/>
      <c r="B2477" s="2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29"/>
      <c r="N2477" s="3"/>
    </row>
    <row r="2478" spans="1:14" s="4" customFormat="1" ht="10.5">
      <c r="A2478" s="34"/>
      <c r="B2478" s="2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29"/>
      <c r="N2478" s="3"/>
    </row>
    <row r="2479" spans="1:14" s="4" customFormat="1" ht="10.5">
      <c r="A2479" s="34"/>
      <c r="B2479" s="2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29"/>
      <c r="N2479" s="3"/>
    </row>
    <row r="2480" spans="1:14" s="4" customFormat="1" ht="10.5">
      <c r="A2480" s="34"/>
      <c r="B2480" s="2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29"/>
      <c r="N2480" s="3"/>
    </row>
    <row r="2481" spans="1:14" s="4" customFormat="1" ht="10.5">
      <c r="A2481" s="34"/>
      <c r="B2481" s="2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29"/>
      <c r="N2481" s="3"/>
    </row>
    <row r="2482" spans="1:14" s="4" customFormat="1" ht="10.5">
      <c r="A2482" s="34"/>
      <c r="B2482" s="2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29"/>
      <c r="N2482" s="3"/>
    </row>
    <row r="2483" spans="1:14" s="4" customFormat="1" ht="10.5">
      <c r="A2483" s="34"/>
      <c r="B2483" s="2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29"/>
      <c r="N2483" s="3"/>
    </row>
    <row r="2484" spans="1:14" s="4" customFormat="1" ht="10.5">
      <c r="A2484" s="34"/>
      <c r="B2484" s="2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29"/>
      <c r="N2484" s="3"/>
    </row>
    <row r="2485" spans="1:14" s="4" customFormat="1" ht="10.5">
      <c r="A2485" s="34"/>
      <c r="B2485" s="2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29"/>
      <c r="N2485" s="3"/>
    </row>
    <row r="2486" spans="1:14" s="4" customFormat="1" ht="10.5">
      <c r="A2486" s="34"/>
      <c r="B2486" s="2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29"/>
      <c r="N2486" s="3"/>
    </row>
    <row r="2487" spans="1:14" s="4" customFormat="1" ht="10.5">
      <c r="A2487" s="34"/>
      <c r="B2487" s="2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29"/>
      <c r="N2487" s="3"/>
    </row>
    <row r="2488" spans="1:14" s="4" customFormat="1" ht="10.5">
      <c r="A2488" s="34"/>
      <c r="B2488" s="2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29"/>
      <c r="N2488" s="3"/>
    </row>
    <row r="2489" spans="1:14" s="4" customFormat="1" ht="10.5">
      <c r="A2489" s="34"/>
      <c r="B2489" s="2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29"/>
      <c r="N2489" s="3"/>
    </row>
    <row r="2490" spans="1:14" s="4" customFormat="1" ht="10.5">
      <c r="A2490" s="34"/>
      <c r="B2490" s="2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29"/>
      <c r="N2490" s="3"/>
    </row>
    <row r="2491" spans="1:14" s="4" customFormat="1" ht="10.5">
      <c r="A2491" s="34"/>
      <c r="B2491" s="2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29"/>
      <c r="N2491" s="3"/>
    </row>
    <row r="2492" spans="1:14" s="4" customFormat="1" ht="10.5">
      <c r="A2492" s="34"/>
      <c r="B2492" s="2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29"/>
      <c r="N2492" s="3"/>
    </row>
    <row r="2493" spans="1:14" s="4" customFormat="1" ht="10.5">
      <c r="A2493" s="34"/>
      <c r="B2493" s="2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29"/>
      <c r="N2493" s="3"/>
    </row>
    <row r="2494" spans="1:14" s="4" customFormat="1" ht="10.5">
      <c r="A2494" s="34"/>
      <c r="B2494" s="2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29"/>
      <c r="N2494" s="3"/>
    </row>
    <row r="2495" spans="1:14" s="4" customFormat="1" ht="10.5">
      <c r="A2495" s="34"/>
      <c r="B2495" s="2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29"/>
      <c r="N2495" s="3"/>
    </row>
    <row r="2496" spans="1:14" s="4" customFormat="1" ht="10.5">
      <c r="A2496" s="34"/>
      <c r="B2496" s="2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29"/>
      <c r="N2496" s="3"/>
    </row>
    <row r="2497" spans="1:14" s="4" customFormat="1" ht="10.5">
      <c r="A2497" s="34"/>
      <c r="B2497" s="2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29"/>
      <c r="N2497" s="3"/>
    </row>
    <row r="2498" spans="1:14" s="4" customFormat="1" ht="10.5">
      <c r="A2498" s="34"/>
      <c r="B2498" s="2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29"/>
      <c r="N2498" s="3"/>
    </row>
    <row r="2499" spans="1:14" s="4" customFormat="1" ht="10.5">
      <c r="A2499" s="34"/>
      <c r="B2499" s="2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29"/>
      <c r="N2499" s="3"/>
    </row>
    <row r="2500" spans="1:14" s="4" customFormat="1" ht="10.5">
      <c r="A2500" s="34"/>
      <c r="B2500" s="2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29"/>
      <c r="N2500" s="3"/>
    </row>
    <row r="2501" spans="1:14" s="4" customFormat="1" ht="10.5">
      <c r="A2501" s="34"/>
      <c r="B2501" s="2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29"/>
      <c r="N2501" s="3"/>
    </row>
    <row r="2502" spans="1:14" s="4" customFormat="1" ht="10.5">
      <c r="A2502" s="34"/>
      <c r="B2502" s="2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29"/>
      <c r="N2502" s="3"/>
    </row>
    <row r="2503" spans="1:14" s="4" customFormat="1" ht="10.5">
      <c r="A2503" s="34"/>
      <c r="B2503" s="2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29"/>
      <c r="N2503" s="3"/>
    </row>
    <row r="2504" spans="1:14" s="4" customFormat="1" ht="10.5">
      <c r="A2504" s="34"/>
      <c r="B2504" s="2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29"/>
      <c r="N2504" s="3"/>
    </row>
    <row r="2505" spans="1:14" s="4" customFormat="1" ht="10.5">
      <c r="A2505" s="34"/>
      <c r="B2505" s="2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29"/>
      <c r="N2505" s="3"/>
    </row>
    <row r="2506" spans="1:14" s="4" customFormat="1" ht="10.5">
      <c r="A2506" s="34"/>
      <c r="B2506" s="2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29"/>
      <c r="N2506" s="3"/>
    </row>
    <row r="2507" spans="1:14" s="4" customFormat="1" ht="10.5">
      <c r="A2507" s="34"/>
      <c r="B2507" s="2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29"/>
      <c r="N2507" s="3"/>
    </row>
    <row r="2508" spans="1:14" s="4" customFormat="1" ht="10.5">
      <c r="A2508" s="34"/>
      <c r="B2508" s="2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29"/>
      <c r="N2508" s="3"/>
    </row>
    <row r="2509" spans="1:14" s="4" customFormat="1" ht="10.5">
      <c r="A2509" s="34"/>
      <c r="B2509" s="2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29"/>
      <c r="N2509" s="3"/>
    </row>
    <row r="2510" spans="1:14" s="4" customFormat="1" ht="10.5">
      <c r="A2510" s="34"/>
      <c r="B2510" s="2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29"/>
      <c r="N2510" s="3"/>
    </row>
    <row r="2511" spans="1:14" s="4" customFormat="1" ht="10.5">
      <c r="A2511" s="34"/>
      <c r="B2511" s="2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29"/>
      <c r="N2511" s="3"/>
    </row>
    <row r="2512" spans="1:14" s="4" customFormat="1" ht="10.5">
      <c r="A2512" s="34"/>
      <c r="B2512" s="2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29"/>
      <c r="N2512" s="3"/>
    </row>
    <row r="2513" spans="1:14" s="4" customFormat="1" ht="10.5">
      <c r="A2513" s="34"/>
      <c r="B2513" s="2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29"/>
      <c r="N2513" s="3"/>
    </row>
    <row r="2514" spans="1:14" s="4" customFormat="1" ht="10.5">
      <c r="A2514" s="34"/>
      <c r="B2514" s="2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29"/>
      <c r="N2514" s="3"/>
    </row>
    <row r="2515" spans="1:14" s="4" customFormat="1" ht="10.5">
      <c r="A2515" s="34"/>
      <c r="B2515" s="2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29"/>
      <c r="N2515" s="3"/>
    </row>
    <row r="2516" spans="1:14" s="4" customFormat="1" ht="10.5">
      <c r="A2516" s="34"/>
      <c r="B2516" s="2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29"/>
      <c r="N2516" s="3"/>
    </row>
    <row r="2517" spans="1:14" s="4" customFormat="1" ht="10.5">
      <c r="A2517" s="34"/>
      <c r="B2517" s="2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29"/>
      <c r="N2517" s="3"/>
    </row>
    <row r="2518" spans="1:14" s="4" customFormat="1" ht="10.5">
      <c r="A2518" s="34"/>
      <c r="B2518" s="2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29"/>
      <c r="N2518" s="3"/>
    </row>
    <row r="2519" spans="1:14" s="4" customFormat="1" ht="10.5">
      <c r="A2519" s="34"/>
      <c r="B2519" s="2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29"/>
      <c r="N2519" s="3"/>
    </row>
    <row r="2520" spans="1:14" s="4" customFormat="1" ht="10.5">
      <c r="A2520" s="34"/>
      <c r="B2520" s="2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29"/>
      <c r="N2520" s="3"/>
    </row>
    <row r="2521" spans="1:14" s="4" customFormat="1" ht="10.5">
      <c r="A2521" s="34"/>
      <c r="B2521" s="2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29"/>
      <c r="N2521" s="3"/>
    </row>
    <row r="2522" spans="1:14" s="4" customFormat="1" ht="10.5">
      <c r="A2522" s="34"/>
      <c r="B2522" s="2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29"/>
      <c r="N2522" s="3"/>
    </row>
    <row r="2523" spans="1:14" s="4" customFormat="1" ht="10.5">
      <c r="A2523" s="34"/>
      <c r="B2523" s="2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29"/>
      <c r="N2523" s="3"/>
    </row>
    <row r="2524" spans="1:14" s="4" customFormat="1" ht="10.5">
      <c r="A2524" s="34"/>
      <c r="B2524" s="2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29"/>
      <c r="N2524" s="3"/>
    </row>
    <row r="2525" spans="1:14" s="4" customFormat="1" ht="10.5">
      <c r="A2525" s="34"/>
      <c r="B2525" s="2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29"/>
      <c r="N2525" s="3"/>
    </row>
    <row r="2526" spans="1:14" s="4" customFormat="1" ht="10.5">
      <c r="A2526" s="34"/>
      <c r="B2526" s="2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29"/>
      <c r="N2526" s="3"/>
    </row>
    <row r="2527" spans="1:14" s="4" customFormat="1" ht="10.5">
      <c r="A2527" s="34"/>
      <c r="B2527" s="2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29"/>
      <c r="N2527" s="3"/>
    </row>
    <row r="2528" spans="1:14" s="4" customFormat="1" ht="10.5">
      <c r="A2528" s="34"/>
      <c r="B2528" s="2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29"/>
      <c r="N2528" s="3"/>
    </row>
    <row r="2529" spans="1:14" s="4" customFormat="1" ht="10.5">
      <c r="A2529" s="34"/>
      <c r="B2529" s="2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29"/>
      <c r="N2529" s="3"/>
    </row>
    <row r="2530" spans="1:14" s="4" customFormat="1" ht="10.5">
      <c r="A2530" s="34"/>
      <c r="B2530" s="2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29"/>
      <c r="N2530" s="3"/>
    </row>
    <row r="2531" spans="1:14" s="4" customFormat="1" ht="10.5">
      <c r="A2531" s="34"/>
      <c r="B2531" s="2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29"/>
      <c r="N2531" s="3"/>
    </row>
    <row r="2532" spans="1:14" s="4" customFormat="1" ht="10.5">
      <c r="A2532" s="34"/>
      <c r="B2532" s="2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29"/>
      <c r="N2532" s="3"/>
    </row>
    <row r="2533" spans="1:14" s="4" customFormat="1" ht="10.5">
      <c r="A2533" s="34"/>
      <c r="B2533" s="2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29"/>
      <c r="N2533" s="3"/>
    </row>
    <row r="2534" spans="1:14" s="4" customFormat="1" ht="10.5">
      <c r="A2534" s="34"/>
      <c r="B2534" s="2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29"/>
      <c r="N2534" s="3"/>
    </row>
    <row r="2535" spans="1:14" s="4" customFormat="1" ht="10.5">
      <c r="A2535" s="34"/>
      <c r="B2535" s="2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29"/>
      <c r="N2535" s="3"/>
    </row>
    <row r="2536" spans="1:14" s="4" customFormat="1" ht="10.5">
      <c r="A2536" s="34"/>
      <c r="B2536" s="2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29"/>
      <c r="N2536" s="3"/>
    </row>
    <row r="2537" spans="1:14" s="4" customFormat="1" ht="10.5">
      <c r="A2537" s="34"/>
      <c r="B2537" s="2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29"/>
      <c r="N2537" s="3"/>
    </row>
    <row r="2538" spans="1:14" s="4" customFormat="1" ht="10.5">
      <c r="A2538" s="34"/>
      <c r="B2538" s="2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29"/>
      <c r="N2538" s="3"/>
    </row>
    <row r="2539" spans="1:14" s="4" customFormat="1" ht="10.5">
      <c r="A2539" s="34"/>
      <c r="B2539" s="2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29"/>
      <c r="N2539" s="3"/>
    </row>
    <row r="2540" spans="1:14" s="4" customFormat="1" ht="10.5">
      <c r="A2540" s="34"/>
      <c r="B2540" s="2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29"/>
      <c r="N2540" s="3"/>
    </row>
    <row r="2541" spans="1:14" s="4" customFormat="1" ht="10.5">
      <c r="A2541" s="34"/>
      <c r="B2541" s="2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29"/>
      <c r="N2541" s="3"/>
    </row>
    <row r="2542" spans="1:14" s="4" customFormat="1" ht="10.5">
      <c r="A2542" s="34"/>
      <c r="B2542" s="2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29"/>
      <c r="N2542" s="3"/>
    </row>
    <row r="2543" spans="1:14" s="4" customFormat="1" ht="10.5">
      <c r="A2543" s="34"/>
      <c r="B2543" s="2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29"/>
      <c r="N2543" s="3"/>
    </row>
    <row r="2544" spans="1:14" s="4" customFormat="1" ht="10.5">
      <c r="A2544" s="34"/>
      <c r="B2544" s="2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29"/>
      <c r="N2544" s="3"/>
    </row>
    <row r="2545" spans="1:14" s="4" customFormat="1" ht="10.5">
      <c r="A2545" s="34"/>
      <c r="B2545" s="2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29"/>
      <c r="N2545" s="3"/>
    </row>
    <row r="2546" spans="1:14" s="4" customFormat="1" ht="10.5">
      <c r="A2546" s="34"/>
      <c r="B2546" s="2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29"/>
      <c r="N2546" s="3"/>
    </row>
    <row r="2547" spans="1:14" s="4" customFormat="1" ht="10.5">
      <c r="A2547" s="34"/>
      <c r="B2547" s="2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29"/>
      <c r="N2547" s="3"/>
    </row>
    <row r="2548" spans="1:14" s="4" customFormat="1" ht="10.5">
      <c r="A2548" s="34"/>
      <c r="B2548" s="2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29"/>
      <c r="N2548" s="3"/>
    </row>
    <row r="2549" spans="1:14" s="4" customFormat="1" ht="10.5">
      <c r="A2549" s="34"/>
      <c r="B2549" s="2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29"/>
      <c r="N2549" s="3"/>
    </row>
    <row r="2550" spans="1:14" s="4" customFormat="1" ht="10.5">
      <c r="A2550" s="34"/>
      <c r="B2550" s="2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29"/>
      <c r="N2550" s="3"/>
    </row>
    <row r="2551" spans="1:14" s="4" customFormat="1" ht="10.5">
      <c r="A2551" s="34"/>
      <c r="B2551" s="2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29"/>
      <c r="N2551" s="3"/>
    </row>
    <row r="2552" spans="1:14" s="4" customFormat="1" ht="10.5">
      <c r="A2552" s="34"/>
      <c r="B2552" s="2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29"/>
      <c r="N2552" s="3"/>
    </row>
    <row r="2553" spans="1:14" s="4" customFormat="1" ht="10.5">
      <c r="A2553" s="34"/>
      <c r="B2553" s="2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29"/>
      <c r="N2553" s="3"/>
    </row>
    <row r="2554" spans="1:14" s="4" customFormat="1" ht="10.5">
      <c r="A2554" s="34"/>
      <c r="B2554" s="2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29"/>
      <c r="N2554" s="3"/>
    </row>
    <row r="2555" spans="1:14" s="4" customFormat="1" ht="10.5">
      <c r="A2555" s="34"/>
      <c r="B2555" s="2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29"/>
      <c r="N2555" s="3"/>
    </row>
    <row r="2556" spans="1:14" s="4" customFormat="1" ht="10.5">
      <c r="A2556" s="34"/>
      <c r="B2556" s="2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29"/>
      <c r="N2556" s="3"/>
    </row>
    <row r="2557" spans="1:14" s="4" customFormat="1" ht="10.5">
      <c r="A2557" s="34"/>
      <c r="B2557" s="2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29"/>
      <c r="N2557" s="3"/>
    </row>
    <row r="2558" spans="1:14" s="4" customFormat="1" ht="10.5">
      <c r="A2558" s="34"/>
      <c r="B2558" s="2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29"/>
      <c r="N2558" s="3"/>
    </row>
    <row r="2559" spans="1:14" s="4" customFormat="1" ht="10.5">
      <c r="A2559" s="34"/>
      <c r="B2559" s="2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29"/>
      <c r="N2559" s="3"/>
    </row>
    <row r="2560" spans="1:14" s="4" customFormat="1" ht="10.5">
      <c r="A2560" s="34"/>
      <c r="B2560" s="2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29"/>
      <c r="N2560" s="3"/>
    </row>
    <row r="2561" spans="1:14" s="4" customFormat="1" ht="10.5">
      <c r="A2561" s="34"/>
      <c r="B2561" s="2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29"/>
      <c r="N2561" s="3"/>
    </row>
    <row r="2562" spans="1:14" s="4" customFormat="1" ht="10.5">
      <c r="A2562" s="34"/>
      <c r="B2562" s="2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29"/>
      <c r="N2562" s="3"/>
    </row>
    <row r="2563" spans="1:14" s="4" customFormat="1" ht="10.5">
      <c r="A2563" s="34"/>
      <c r="B2563" s="2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29"/>
      <c r="N2563" s="3"/>
    </row>
    <row r="2564" spans="1:14" s="4" customFormat="1" ht="10.5">
      <c r="A2564" s="34"/>
      <c r="B2564" s="2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29"/>
      <c r="N2564" s="3"/>
    </row>
    <row r="2565" spans="1:14" s="4" customFormat="1" ht="10.5">
      <c r="A2565" s="34"/>
      <c r="B2565" s="2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29"/>
      <c r="N2565" s="3"/>
    </row>
    <row r="2566" spans="1:14" s="4" customFormat="1" ht="10.5">
      <c r="A2566" s="34"/>
      <c r="B2566" s="2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29"/>
      <c r="N2566" s="3"/>
    </row>
    <row r="2567" spans="1:14" s="4" customFormat="1" ht="10.5">
      <c r="A2567" s="34"/>
      <c r="B2567" s="2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29"/>
      <c r="N2567" s="3"/>
    </row>
    <row r="2568" spans="1:14" s="4" customFormat="1" ht="10.5">
      <c r="A2568" s="34"/>
      <c r="B2568" s="2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29"/>
      <c r="N2568" s="3"/>
    </row>
    <row r="2569" spans="1:14" s="4" customFormat="1" ht="10.5">
      <c r="A2569" s="34"/>
      <c r="B2569" s="2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29"/>
      <c r="N2569" s="3"/>
    </row>
    <row r="2570" spans="1:14" s="4" customFormat="1" ht="10.5">
      <c r="A2570" s="34"/>
      <c r="B2570" s="2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29"/>
      <c r="N2570" s="3"/>
    </row>
    <row r="2571" spans="1:14" s="4" customFormat="1" ht="10.5">
      <c r="A2571" s="34"/>
      <c r="B2571" s="2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29"/>
      <c r="N2571" s="3"/>
    </row>
    <row r="2572" spans="1:14" s="4" customFormat="1" ht="10.5">
      <c r="A2572" s="34"/>
      <c r="B2572" s="2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29"/>
      <c r="N2572" s="3"/>
    </row>
    <row r="2573" spans="1:14" s="4" customFormat="1" ht="10.5">
      <c r="A2573" s="34"/>
      <c r="B2573" s="2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29"/>
      <c r="N2573" s="3"/>
    </row>
    <row r="2574" spans="1:14" s="4" customFormat="1" ht="10.5">
      <c r="A2574" s="34"/>
      <c r="B2574" s="2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29"/>
      <c r="N2574" s="3"/>
    </row>
    <row r="2575" spans="1:14" s="4" customFormat="1" ht="10.5">
      <c r="A2575" s="34"/>
      <c r="B2575" s="2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29"/>
      <c r="N2575" s="3"/>
    </row>
    <row r="2576" spans="1:14" s="4" customFormat="1" ht="10.5">
      <c r="A2576" s="34"/>
      <c r="B2576" s="2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29"/>
      <c r="N2576" s="3"/>
    </row>
    <row r="2577" spans="1:14" s="4" customFormat="1" ht="10.5">
      <c r="A2577" s="34"/>
      <c r="B2577" s="2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29"/>
      <c r="N2577" s="3"/>
    </row>
    <row r="2578" spans="1:14" s="4" customFormat="1" ht="10.5">
      <c r="A2578" s="34"/>
      <c r="B2578" s="2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29"/>
      <c r="N2578" s="3"/>
    </row>
    <row r="2579" spans="1:14" s="4" customFormat="1" ht="10.5">
      <c r="A2579" s="34"/>
      <c r="B2579" s="2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29"/>
      <c r="N2579" s="3"/>
    </row>
    <row r="2580" spans="1:14" s="4" customFormat="1" ht="10.5">
      <c r="A2580" s="34"/>
      <c r="B2580" s="2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29"/>
      <c r="N2580" s="3"/>
    </row>
    <row r="2581" spans="1:14" s="4" customFormat="1" ht="10.5">
      <c r="A2581" s="34"/>
      <c r="B2581" s="2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29"/>
      <c r="N2581" s="3"/>
    </row>
    <row r="2582" spans="1:14" s="4" customFormat="1" ht="10.5">
      <c r="A2582" s="34"/>
      <c r="B2582" s="2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29"/>
      <c r="N2582" s="3"/>
    </row>
    <row r="2583" spans="1:14" s="4" customFormat="1" ht="10.5">
      <c r="A2583" s="34"/>
      <c r="B2583" s="2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29"/>
      <c r="N2583" s="3"/>
    </row>
    <row r="2584" spans="1:14" s="4" customFormat="1" ht="10.5">
      <c r="A2584" s="34"/>
      <c r="B2584" s="2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29"/>
      <c r="N2584" s="3"/>
    </row>
    <row r="2585" spans="1:14" s="4" customFormat="1" ht="10.5">
      <c r="A2585" s="34"/>
      <c r="B2585" s="2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29"/>
      <c r="N2585" s="3"/>
    </row>
    <row r="2586" spans="1:14" s="4" customFormat="1" ht="10.5">
      <c r="A2586" s="34"/>
      <c r="B2586" s="2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29"/>
      <c r="N2586" s="3"/>
    </row>
    <row r="2587" spans="1:14" s="4" customFormat="1" ht="10.5">
      <c r="A2587" s="34"/>
      <c r="B2587" s="2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29"/>
      <c r="N2587" s="3"/>
    </row>
    <row r="2588" spans="1:14" s="4" customFormat="1" ht="10.5">
      <c r="A2588" s="34"/>
      <c r="B2588" s="2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29"/>
      <c r="N2588" s="3"/>
    </row>
    <row r="2589" spans="1:14" s="4" customFormat="1" ht="10.5">
      <c r="A2589" s="34"/>
      <c r="B2589" s="2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29"/>
      <c r="N2589" s="3"/>
    </row>
    <row r="2590" spans="1:14" s="4" customFormat="1" ht="10.5">
      <c r="A2590" s="34"/>
      <c r="B2590" s="2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29"/>
      <c r="N2590" s="3"/>
    </row>
    <row r="2591" spans="1:14" s="4" customFormat="1" ht="10.5">
      <c r="A2591" s="34"/>
      <c r="B2591" s="2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29"/>
      <c r="N2591" s="3"/>
    </row>
    <row r="2592" spans="1:14" s="4" customFormat="1" ht="10.5">
      <c r="A2592" s="34"/>
      <c r="B2592" s="2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29"/>
      <c r="N2592" s="3"/>
    </row>
    <row r="2593" spans="1:14" s="4" customFormat="1" ht="10.5">
      <c r="A2593" s="34"/>
      <c r="B2593" s="2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29"/>
      <c r="N2593" s="3"/>
    </row>
    <row r="2594" spans="1:14" s="4" customFormat="1" ht="10.5">
      <c r="A2594" s="34"/>
      <c r="B2594" s="2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29"/>
      <c r="N2594" s="3"/>
    </row>
    <row r="2595" spans="1:14" s="4" customFormat="1" ht="10.5">
      <c r="A2595" s="34"/>
      <c r="B2595" s="2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29"/>
      <c r="N2595" s="3"/>
    </row>
    <row r="2596" spans="1:14" s="4" customFormat="1" ht="10.5">
      <c r="A2596" s="34"/>
      <c r="B2596" s="2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29"/>
      <c r="N2596" s="3"/>
    </row>
    <row r="2597" spans="1:14" s="4" customFormat="1" ht="10.5">
      <c r="A2597" s="34"/>
      <c r="B2597" s="2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29"/>
      <c r="N2597" s="3"/>
    </row>
    <row r="2598" spans="1:14" s="4" customFormat="1" ht="10.5">
      <c r="A2598" s="34"/>
      <c r="B2598" s="2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29"/>
      <c r="N2598" s="3"/>
    </row>
    <row r="2599" spans="1:14" s="4" customFormat="1" ht="10.5">
      <c r="A2599" s="34"/>
      <c r="B2599" s="2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29"/>
      <c r="N2599" s="3"/>
    </row>
    <row r="2600" spans="1:14" s="4" customFormat="1" ht="10.5">
      <c r="A2600" s="34"/>
      <c r="B2600" s="2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29"/>
      <c r="N2600" s="3"/>
    </row>
    <row r="2601" spans="1:14" s="4" customFormat="1" ht="10.5">
      <c r="A2601" s="34"/>
      <c r="B2601" s="2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29"/>
      <c r="N2601" s="3"/>
    </row>
    <row r="2602" spans="1:14" s="4" customFormat="1" ht="10.5">
      <c r="A2602" s="34"/>
      <c r="B2602" s="2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29"/>
      <c r="N2602" s="3"/>
    </row>
    <row r="2603" spans="1:14" s="4" customFormat="1" ht="10.5">
      <c r="A2603" s="34"/>
      <c r="B2603" s="2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29"/>
      <c r="N2603" s="3"/>
    </row>
    <row r="2604" spans="1:14" s="4" customFormat="1" ht="10.5">
      <c r="A2604" s="34"/>
      <c r="B2604" s="2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29"/>
      <c r="N2604" s="3"/>
    </row>
    <row r="2605" spans="1:14" s="4" customFormat="1" ht="10.5">
      <c r="A2605" s="34"/>
      <c r="B2605" s="2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29"/>
      <c r="N2605" s="3"/>
    </row>
    <row r="2606" spans="1:14" s="4" customFormat="1" ht="10.5">
      <c r="A2606" s="34"/>
      <c r="B2606" s="2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29"/>
      <c r="N2606" s="3"/>
    </row>
    <row r="2607" spans="1:14" s="4" customFormat="1" ht="10.5">
      <c r="A2607" s="34"/>
      <c r="B2607" s="2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29"/>
      <c r="N2607" s="3"/>
    </row>
    <row r="2608" spans="1:14" s="4" customFormat="1" ht="10.5">
      <c r="A2608" s="34"/>
      <c r="B2608" s="2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29"/>
      <c r="N2608" s="3"/>
    </row>
    <row r="2609" spans="1:14" s="4" customFormat="1" ht="10.5">
      <c r="A2609" s="34"/>
      <c r="B2609" s="2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29"/>
      <c r="N2609" s="3"/>
    </row>
    <row r="2610" spans="1:14" s="4" customFormat="1" ht="10.5">
      <c r="A2610" s="34"/>
      <c r="B2610" s="2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29"/>
      <c r="N2610" s="3"/>
    </row>
    <row r="2611" spans="1:14" s="4" customFormat="1" ht="10.5">
      <c r="A2611" s="34"/>
      <c r="B2611" s="2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29"/>
      <c r="N2611" s="3"/>
    </row>
    <row r="2612" spans="1:14" s="4" customFormat="1" ht="10.5">
      <c r="A2612" s="34"/>
      <c r="B2612" s="2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29"/>
      <c r="N2612" s="3"/>
    </row>
    <row r="2613" spans="1:14" s="4" customFormat="1" ht="10.5">
      <c r="A2613" s="34"/>
      <c r="B2613" s="2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29"/>
      <c r="N2613" s="3"/>
    </row>
    <row r="2614" spans="1:14" s="4" customFormat="1" ht="10.5">
      <c r="A2614" s="34"/>
      <c r="B2614" s="2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29"/>
      <c r="N2614" s="3"/>
    </row>
    <row r="2615" spans="1:14" s="4" customFormat="1" ht="10.5">
      <c r="A2615" s="34"/>
      <c r="B2615" s="2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29"/>
      <c r="N2615" s="3"/>
    </row>
    <row r="2616" spans="1:14" s="4" customFormat="1" ht="10.5">
      <c r="A2616" s="34"/>
      <c r="B2616" s="2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29"/>
      <c r="N2616" s="3"/>
    </row>
    <row r="2617" spans="1:14" s="4" customFormat="1" ht="10.5">
      <c r="A2617" s="34"/>
      <c r="B2617" s="2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29"/>
      <c r="N2617" s="3"/>
    </row>
    <row r="2618" spans="1:14" s="4" customFormat="1" ht="10.5">
      <c r="A2618" s="34"/>
      <c r="B2618" s="2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29"/>
      <c r="N2618" s="3"/>
    </row>
    <row r="2619" spans="1:14" s="4" customFormat="1" ht="10.5">
      <c r="A2619" s="34"/>
      <c r="B2619" s="2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29"/>
      <c r="N2619" s="3"/>
    </row>
    <row r="2620" spans="1:14" s="4" customFormat="1" ht="10.5">
      <c r="A2620" s="34"/>
      <c r="B2620" s="2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29"/>
      <c r="N2620" s="3"/>
    </row>
    <row r="2621" spans="1:14" s="4" customFormat="1" ht="10.5">
      <c r="A2621" s="34"/>
      <c r="B2621" s="2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29"/>
      <c r="N2621" s="3"/>
    </row>
    <row r="2622" spans="1:14" s="4" customFormat="1" ht="10.5">
      <c r="A2622" s="34"/>
      <c r="B2622" s="2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29"/>
      <c r="N2622" s="3"/>
    </row>
    <row r="2623" spans="1:14" s="4" customFormat="1" ht="10.5">
      <c r="A2623" s="34"/>
      <c r="B2623" s="2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29"/>
      <c r="N2623" s="3"/>
    </row>
    <row r="2624" spans="1:14" s="4" customFormat="1" ht="10.5">
      <c r="A2624" s="34"/>
      <c r="B2624" s="2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29"/>
      <c r="N2624" s="3"/>
    </row>
    <row r="2625" spans="1:14" s="4" customFormat="1" ht="10.5">
      <c r="A2625" s="34"/>
      <c r="B2625" s="2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29"/>
      <c r="N2625" s="3"/>
    </row>
    <row r="2626" spans="1:14" s="4" customFormat="1" ht="10.5">
      <c r="A2626" s="34"/>
      <c r="B2626" s="2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29"/>
      <c r="N2626" s="3"/>
    </row>
    <row r="2627" spans="1:14" s="4" customFormat="1" ht="10.5">
      <c r="A2627" s="34"/>
      <c r="B2627" s="2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29"/>
      <c r="N2627" s="3"/>
    </row>
    <row r="2628" spans="1:14" s="4" customFormat="1" ht="10.5">
      <c r="A2628" s="34"/>
      <c r="B2628" s="2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29"/>
      <c r="N2628" s="3"/>
    </row>
    <row r="2629" spans="1:14" s="4" customFormat="1" ht="10.5">
      <c r="A2629" s="34"/>
      <c r="B2629" s="2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29"/>
      <c r="N2629" s="3"/>
    </row>
    <row r="2630" spans="1:14" s="4" customFormat="1" ht="10.5">
      <c r="A2630" s="34"/>
      <c r="B2630" s="2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29"/>
      <c r="N2630" s="3"/>
    </row>
    <row r="2631" spans="1:14" s="4" customFormat="1" ht="10.5">
      <c r="A2631" s="34"/>
      <c r="B2631" s="2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29"/>
      <c r="N2631" s="3"/>
    </row>
    <row r="2632" spans="1:14" s="4" customFormat="1" ht="10.5">
      <c r="A2632" s="34"/>
      <c r="B2632" s="2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29"/>
      <c r="N2632" s="3"/>
    </row>
    <row r="2633" spans="1:14" s="4" customFormat="1" ht="10.5">
      <c r="A2633" s="34"/>
      <c r="B2633" s="2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29"/>
      <c r="N2633" s="3"/>
    </row>
    <row r="2634" spans="1:14" s="4" customFormat="1" ht="10.5">
      <c r="A2634" s="34"/>
      <c r="B2634" s="2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29"/>
      <c r="N2634" s="3"/>
    </row>
    <row r="2635" spans="1:14" s="4" customFormat="1" ht="10.5">
      <c r="A2635" s="34"/>
      <c r="B2635" s="2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29"/>
      <c r="N2635" s="3"/>
    </row>
    <row r="2636" spans="1:14" s="4" customFormat="1" ht="10.5">
      <c r="A2636" s="34"/>
      <c r="B2636" s="2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29"/>
      <c r="N2636" s="3"/>
    </row>
    <row r="2637" spans="1:14" s="4" customFormat="1" ht="10.5">
      <c r="A2637" s="34"/>
      <c r="B2637" s="2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29"/>
      <c r="N2637" s="3"/>
    </row>
    <row r="2638" spans="1:14" s="4" customFormat="1" ht="10.5">
      <c r="A2638" s="34"/>
      <c r="B2638" s="2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29"/>
      <c r="N2638" s="3"/>
    </row>
    <row r="2639" spans="1:14" s="4" customFormat="1" ht="10.5">
      <c r="A2639" s="34"/>
      <c r="B2639" s="2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29"/>
      <c r="N2639" s="3"/>
    </row>
    <row r="2640" spans="1:14" s="4" customFormat="1" ht="10.5">
      <c r="A2640" s="34"/>
      <c r="B2640" s="2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29"/>
      <c r="N2640" s="3"/>
    </row>
    <row r="2641" spans="1:14" s="4" customFormat="1" ht="10.5">
      <c r="A2641" s="34"/>
      <c r="B2641" s="2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29"/>
      <c r="N2641" s="3"/>
    </row>
    <row r="2642" spans="1:14" s="4" customFormat="1" ht="10.5">
      <c r="A2642" s="34"/>
      <c r="B2642" s="2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29"/>
      <c r="N2642" s="3"/>
    </row>
    <row r="2643" spans="1:14" s="4" customFormat="1" ht="10.5">
      <c r="A2643" s="34"/>
      <c r="B2643" s="2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29"/>
      <c r="N2643" s="3"/>
    </row>
    <row r="2644" spans="1:14" s="4" customFormat="1" ht="10.5">
      <c r="A2644" s="34"/>
      <c r="B2644" s="2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29"/>
      <c r="N2644" s="3"/>
    </row>
    <row r="2645" spans="1:14" s="4" customFormat="1" ht="10.5">
      <c r="A2645" s="34"/>
      <c r="B2645" s="2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29"/>
      <c r="N2645" s="3"/>
    </row>
    <row r="2646" spans="1:14" s="4" customFormat="1" ht="10.5">
      <c r="A2646" s="34"/>
      <c r="B2646" s="2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29"/>
      <c r="N2646" s="3"/>
    </row>
    <row r="2647" spans="1:14" s="4" customFormat="1" ht="10.5">
      <c r="A2647" s="34"/>
      <c r="B2647" s="2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29"/>
      <c r="N2647" s="3"/>
    </row>
    <row r="2648" spans="1:14" s="4" customFormat="1" ht="10.5">
      <c r="A2648" s="34"/>
      <c r="B2648" s="2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29"/>
      <c r="N2648" s="3"/>
    </row>
    <row r="2649" spans="1:14" s="4" customFormat="1" ht="10.5">
      <c r="A2649" s="34"/>
      <c r="B2649" s="2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29"/>
      <c r="N2649" s="3"/>
    </row>
    <row r="2650" spans="1:14" s="4" customFormat="1" ht="10.5">
      <c r="A2650" s="34"/>
      <c r="B2650" s="2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29"/>
      <c r="N2650" s="3"/>
    </row>
    <row r="2651" spans="1:14" s="4" customFormat="1" ht="10.5">
      <c r="A2651" s="34"/>
      <c r="B2651" s="2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29"/>
      <c r="N2651" s="3"/>
    </row>
    <row r="2652" spans="1:14" s="4" customFormat="1" ht="10.5">
      <c r="A2652" s="34"/>
      <c r="B2652" s="2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29"/>
      <c r="N2652" s="3"/>
    </row>
    <row r="2653" spans="1:14" s="4" customFormat="1" ht="10.5">
      <c r="A2653" s="34"/>
      <c r="B2653" s="2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29"/>
      <c r="N2653" s="3"/>
    </row>
    <row r="2654" spans="1:14" s="4" customFormat="1" ht="10.5">
      <c r="A2654" s="34"/>
      <c r="B2654" s="2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29"/>
      <c r="N2654" s="3"/>
    </row>
    <row r="2655" spans="1:14" s="4" customFormat="1" ht="10.5">
      <c r="A2655" s="34"/>
      <c r="B2655" s="2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29"/>
      <c r="N2655" s="3"/>
    </row>
    <row r="2656" spans="1:14" s="4" customFormat="1" ht="10.5">
      <c r="A2656" s="34"/>
      <c r="B2656" s="2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29"/>
      <c r="N2656" s="3"/>
    </row>
    <row r="2657" spans="1:14" s="4" customFormat="1" ht="10.5">
      <c r="A2657" s="34"/>
      <c r="B2657" s="2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29"/>
      <c r="N2657" s="3"/>
    </row>
    <row r="2658" spans="1:14" s="4" customFormat="1" ht="10.5">
      <c r="A2658" s="34"/>
      <c r="B2658" s="2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29"/>
      <c r="N2658" s="3"/>
    </row>
    <row r="2659" spans="1:14" s="4" customFormat="1" ht="10.5">
      <c r="A2659" s="34"/>
      <c r="B2659" s="2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29"/>
      <c r="N2659" s="3"/>
    </row>
    <row r="2660" spans="1:14" s="4" customFormat="1" ht="10.5">
      <c r="A2660" s="34"/>
      <c r="B2660" s="2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29"/>
      <c r="N2660" s="3"/>
    </row>
    <row r="2661" spans="1:14" s="4" customFormat="1" ht="10.5">
      <c r="A2661" s="34"/>
      <c r="B2661" s="2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29"/>
      <c r="N2661" s="3"/>
    </row>
    <row r="2662" spans="1:14" s="4" customFormat="1" ht="10.5">
      <c r="A2662" s="34"/>
      <c r="B2662" s="2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29"/>
      <c r="N2662" s="3"/>
    </row>
    <row r="2663" spans="1:14" s="4" customFormat="1" ht="10.5">
      <c r="A2663" s="34"/>
      <c r="B2663" s="2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29"/>
      <c r="N2663" s="3"/>
    </row>
    <row r="2664" spans="1:14" s="4" customFormat="1" ht="10.5">
      <c r="A2664" s="34"/>
      <c r="B2664" s="2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29"/>
      <c r="N2664" s="3"/>
    </row>
    <row r="2665" spans="1:14" s="4" customFormat="1" ht="10.5">
      <c r="A2665" s="34"/>
      <c r="B2665" s="2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29"/>
      <c r="N2665" s="3"/>
    </row>
    <row r="2666" spans="1:14" s="4" customFormat="1" ht="10.5">
      <c r="A2666" s="34"/>
      <c r="B2666" s="2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29"/>
      <c r="N2666" s="3"/>
    </row>
    <row r="2667" spans="1:14" s="4" customFormat="1" ht="10.5">
      <c r="A2667" s="34"/>
      <c r="B2667" s="2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29"/>
      <c r="N2667" s="3"/>
    </row>
    <row r="2668" spans="1:14" s="4" customFormat="1" ht="10.5">
      <c r="A2668" s="34"/>
      <c r="B2668" s="2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29"/>
      <c r="N2668" s="3"/>
    </row>
    <row r="2669" spans="1:14" s="4" customFormat="1" ht="10.5">
      <c r="A2669" s="34"/>
      <c r="B2669" s="2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29"/>
      <c r="N2669" s="3"/>
    </row>
    <row r="2670" spans="1:14" s="4" customFormat="1" ht="10.5">
      <c r="A2670" s="34"/>
      <c r="B2670" s="2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29"/>
      <c r="N2670" s="3"/>
    </row>
    <row r="2671" spans="1:14" s="4" customFormat="1" ht="10.5">
      <c r="A2671" s="34"/>
      <c r="B2671" s="2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29"/>
      <c r="N2671" s="3"/>
    </row>
    <row r="2672" spans="1:14" s="4" customFormat="1" ht="10.5">
      <c r="A2672" s="34"/>
      <c r="B2672" s="2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29"/>
      <c r="N2672" s="3"/>
    </row>
    <row r="2673" spans="1:14" s="4" customFormat="1" ht="10.5">
      <c r="A2673" s="34"/>
      <c r="B2673" s="2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29"/>
      <c r="N2673" s="3"/>
    </row>
    <row r="2674" spans="1:14" s="4" customFormat="1" ht="10.5">
      <c r="A2674" s="34"/>
      <c r="B2674" s="2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29"/>
      <c r="N2674" s="3"/>
    </row>
    <row r="2675" spans="1:14" s="4" customFormat="1" ht="10.5">
      <c r="A2675" s="34"/>
      <c r="B2675" s="2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29"/>
      <c r="N2675" s="3"/>
    </row>
    <row r="2676" spans="1:14" s="4" customFormat="1" ht="10.5">
      <c r="A2676" s="34"/>
      <c r="B2676" s="2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29"/>
      <c r="N2676" s="3"/>
    </row>
    <row r="2677" spans="1:14" s="4" customFormat="1" ht="10.5">
      <c r="A2677" s="34"/>
      <c r="B2677" s="2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29"/>
      <c r="N2677" s="3"/>
    </row>
    <row r="2678" spans="1:14" s="4" customFormat="1" ht="10.5">
      <c r="A2678" s="34"/>
      <c r="B2678" s="2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29"/>
      <c r="N2678" s="3"/>
    </row>
    <row r="2679" spans="1:14" s="4" customFormat="1" ht="10.5">
      <c r="A2679" s="34"/>
      <c r="B2679" s="2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29"/>
      <c r="N2679" s="3"/>
    </row>
    <row r="2680" spans="1:14" s="4" customFormat="1" ht="10.5">
      <c r="A2680" s="34"/>
      <c r="B2680" s="2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29"/>
      <c r="N2680" s="3"/>
    </row>
    <row r="2681" spans="1:14" s="4" customFormat="1" ht="10.5">
      <c r="A2681" s="34"/>
      <c r="B2681" s="2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29"/>
      <c r="N2681" s="3"/>
    </row>
    <row r="2682" spans="1:14" s="4" customFormat="1" ht="10.5">
      <c r="A2682" s="34"/>
      <c r="B2682" s="2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29"/>
      <c r="N2682" s="3"/>
    </row>
    <row r="2683" spans="1:14" s="4" customFormat="1" ht="10.5">
      <c r="A2683" s="34"/>
      <c r="B2683" s="2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29"/>
      <c r="N2683" s="3"/>
    </row>
    <row r="2684" spans="1:14" s="4" customFormat="1" ht="10.5">
      <c r="A2684" s="34"/>
      <c r="B2684" s="2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29"/>
      <c r="N2684" s="3"/>
    </row>
    <row r="2685" spans="1:14" s="4" customFormat="1" ht="10.5">
      <c r="A2685" s="34"/>
      <c r="B2685" s="2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29"/>
      <c r="N2685" s="3"/>
    </row>
    <row r="2686" spans="1:14" s="4" customFormat="1" ht="10.5">
      <c r="A2686" s="34"/>
      <c r="B2686" s="2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29"/>
      <c r="N2686" s="3"/>
    </row>
    <row r="2687" spans="1:14" s="4" customFormat="1" ht="10.5">
      <c r="A2687" s="34"/>
      <c r="B2687" s="2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29"/>
      <c r="N2687" s="3"/>
    </row>
    <row r="2688" spans="1:14" s="4" customFormat="1" ht="10.5">
      <c r="A2688" s="34"/>
      <c r="B2688" s="2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29"/>
      <c r="N2688" s="3"/>
    </row>
    <row r="2689" spans="1:14" s="4" customFormat="1" ht="10.5">
      <c r="A2689" s="34"/>
      <c r="B2689" s="2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29"/>
      <c r="N2689" s="3"/>
    </row>
    <row r="2690" spans="1:14" s="4" customFormat="1" ht="10.5">
      <c r="A2690" s="34"/>
      <c r="B2690" s="2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29"/>
      <c r="N2690" s="3"/>
    </row>
    <row r="2691" spans="1:14" s="4" customFormat="1" ht="10.5">
      <c r="A2691" s="34"/>
      <c r="B2691" s="2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29"/>
      <c r="N2691" s="3"/>
    </row>
    <row r="2692" spans="1:14" s="4" customFormat="1" ht="10.5">
      <c r="A2692" s="34"/>
      <c r="B2692" s="2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29"/>
      <c r="N2692" s="3"/>
    </row>
    <row r="2693" spans="1:14" s="4" customFormat="1" ht="10.5">
      <c r="A2693" s="34"/>
      <c r="B2693" s="2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29"/>
      <c r="N2693" s="3"/>
    </row>
    <row r="2694" spans="1:14" s="4" customFormat="1" ht="10.5">
      <c r="A2694" s="34"/>
      <c r="B2694" s="2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29"/>
      <c r="N2694" s="3"/>
    </row>
    <row r="2695" spans="1:14" s="4" customFormat="1" ht="10.5">
      <c r="A2695" s="34"/>
      <c r="B2695" s="2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29"/>
      <c r="N2695" s="3"/>
    </row>
    <row r="2696" spans="1:14" s="4" customFormat="1" ht="10.5">
      <c r="A2696" s="34"/>
      <c r="B2696" s="2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29"/>
      <c r="N2696" s="3"/>
    </row>
    <row r="2697" spans="1:14" s="4" customFormat="1" ht="10.5">
      <c r="A2697" s="34"/>
      <c r="B2697" s="2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29"/>
      <c r="N2697" s="3"/>
    </row>
    <row r="2698" spans="1:14" s="4" customFormat="1" ht="10.5">
      <c r="A2698" s="34"/>
      <c r="B2698" s="2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29"/>
      <c r="N2698" s="3"/>
    </row>
    <row r="2699" spans="1:14" s="4" customFormat="1" ht="10.5">
      <c r="A2699" s="34"/>
      <c r="B2699" s="2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29"/>
      <c r="N2699" s="3"/>
    </row>
    <row r="2700" spans="1:14" s="4" customFormat="1" ht="10.5">
      <c r="A2700" s="34"/>
      <c r="B2700" s="2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29"/>
      <c r="N2700" s="3"/>
    </row>
    <row r="2701" spans="1:14" s="4" customFormat="1" ht="10.5">
      <c r="A2701" s="34"/>
      <c r="B2701" s="2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29"/>
      <c r="N2701" s="3"/>
    </row>
    <row r="2702" spans="1:14" s="4" customFormat="1" ht="10.5">
      <c r="A2702" s="34"/>
      <c r="B2702" s="2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29"/>
      <c r="N2702" s="3"/>
    </row>
    <row r="2703" spans="1:14" s="4" customFormat="1" ht="10.5">
      <c r="A2703" s="34"/>
      <c r="B2703" s="2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29"/>
      <c r="N2703" s="3"/>
    </row>
    <row r="2704" spans="1:14" s="4" customFormat="1" ht="10.5">
      <c r="A2704" s="34"/>
      <c r="B2704" s="2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29"/>
      <c r="N2704" s="3"/>
    </row>
    <row r="2705" spans="1:14" s="4" customFormat="1" ht="10.5">
      <c r="A2705" s="34"/>
      <c r="B2705" s="2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29"/>
      <c r="N2705" s="3"/>
    </row>
    <row r="2706" spans="1:14" s="4" customFormat="1" ht="10.5">
      <c r="A2706" s="34"/>
      <c r="B2706" s="2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29"/>
      <c r="N2706" s="3"/>
    </row>
    <row r="2707" spans="1:14" s="4" customFormat="1" ht="10.5">
      <c r="A2707" s="34"/>
      <c r="B2707" s="2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29"/>
      <c r="N2707" s="3"/>
    </row>
    <row r="2708" spans="1:14" s="4" customFormat="1" ht="10.5">
      <c r="A2708" s="34"/>
      <c r="B2708" s="2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29"/>
      <c r="N2708" s="3"/>
    </row>
    <row r="2709" spans="1:14" s="4" customFormat="1" ht="10.5">
      <c r="A2709" s="34"/>
      <c r="B2709" s="2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29"/>
      <c r="N2709" s="3"/>
    </row>
    <row r="2710" spans="1:14" s="4" customFormat="1" ht="10.5">
      <c r="A2710" s="34"/>
      <c r="B2710" s="2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29"/>
      <c r="N2710" s="3"/>
    </row>
    <row r="2711" spans="1:14" s="4" customFormat="1" ht="10.5">
      <c r="A2711" s="34"/>
      <c r="B2711" s="2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29"/>
      <c r="N2711" s="3"/>
    </row>
    <row r="2712" spans="1:14" s="4" customFormat="1" ht="10.5">
      <c r="A2712" s="34"/>
      <c r="B2712" s="2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29"/>
      <c r="N2712" s="3"/>
    </row>
    <row r="2713" spans="1:14" s="4" customFormat="1" ht="10.5">
      <c r="A2713" s="34"/>
      <c r="B2713" s="2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29"/>
      <c r="N2713" s="3"/>
    </row>
    <row r="2714" spans="1:14" s="4" customFormat="1" ht="10.5">
      <c r="A2714" s="34"/>
      <c r="B2714" s="2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29"/>
      <c r="N2714" s="3"/>
    </row>
    <row r="2715" spans="1:14" s="4" customFormat="1" ht="10.5">
      <c r="A2715" s="34"/>
      <c r="B2715" s="2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29"/>
      <c r="N2715" s="3"/>
    </row>
    <row r="2716" spans="1:14" s="4" customFormat="1" ht="10.5">
      <c r="A2716" s="34"/>
      <c r="B2716" s="2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29"/>
      <c r="N2716" s="3"/>
    </row>
    <row r="2717" spans="1:14" s="4" customFormat="1" ht="10.5">
      <c r="A2717" s="34"/>
      <c r="B2717" s="2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29"/>
      <c r="N2717" s="3"/>
    </row>
    <row r="2718" spans="1:14" s="4" customFormat="1" ht="10.5">
      <c r="A2718" s="34"/>
      <c r="B2718" s="2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29"/>
      <c r="N2718" s="3"/>
    </row>
    <row r="2719" spans="1:14" s="4" customFormat="1" ht="10.5">
      <c r="A2719" s="34"/>
      <c r="B2719" s="2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29"/>
      <c r="N2719" s="3"/>
    </row>
    <row r="2720" spans="1:14" s="4" customFormat="1" ht="10.5">
      <c r="A2720" s="34"/>
      <c r="B2720" s="2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29"/>
      <c r="N2720" s="3"/>
    </row>
    <row r="2721" spans="1:14" s="4" customFormat="1" ht="10.5">
      <c r="A2721" s="34"/>
      <c r="B2721" s="2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29"/>
      <c r="N2721" s="3"/>
    </row>
    <row r="2722" spans="1:14" s="4" customFormat="1" ht="10.5">
      <c r="A2722" s="34"/>
      <c r="B2722" s="2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29"/>
      <c r="N2722" s="3"/>
    </row>
    <row r="2723" spans="1:14" s="4" customFormat="1" ht="10.5">
      <c r="A2723" s="34"/>
      <c r="B2723" s="2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29"/>
      <c r="N2723" s="3"/>
    </row>
    <row r="2724" spans="1:14" s="4" customFormat="1" ht="10.5">
      <c r="A2724" s="34"/>
      <c r="B2724" s="2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29"/>
      <c r="N2724" s="3"/>
    </row>
    <row r="2725" spans="1:14" s="4" customFormat="1" ht="10.5">
      <c r="A2725" s="34"/>
      <c r="B2725" s="2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29"/>
      <c r="N2725" s="3"/>
    </row>
    <row r="2726" spans="1:14" s="4" customFormat="1" ht="10.5">
      <c r="A2726" s="34"/>
      <c r="B2726" s="2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29"/>
      <c r="N2726" s="3"/>
    </row>
    <row r="2727" spans="1:14" s="4" customFormat="1" ht="10.5">
      <c r="A2727" s="34"/>
      <c r="B2727" s="2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29"/>
      <c r="N2727" s="3"/>
    </row>
    <row r="2728" spans="1:14" s="4" customFormat="1" ht="10.5">
      <c r="A2728" s="34"/>
      <c r="B2728" s="2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29"/>
      <c r="N2728" s="3"/>
    </row>
    <row r="2729" spans="1:14" s="4" customFormat="1" ht="10.5">
      <c r="A2729" s="34"/>
      <c r="B2729" s="2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29"/>
      <c r="N2729" s="3"/>
    </row>
    <row r="2730" spans="1:14" s="4" customFormat="1" ht="10.5">
      <c r="A2730" s="34"/>
      <c r="B2730" s="2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29"/>
      <c r="N2730" s="3"/>
    </row>
    <row r="2731" spans="1:14" s="4" customFormat="1" ht="10.5">
      <c r="A2731" s="34"/>
      <c r="B2731" s="2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29"/>
      <c r="N2731" s="3"/>
    </row>
    <row r="2732" spans="1:14" s="4" customFormat="1" ht="10.5">
      <c r="A2732" s="34"/>
      <c r="B2732" s="2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29"/>
      <c r="N2732" s="3"/>
    </row>
    <row r="2733" spans="1:14" s="4" customFormat="1" ht="10.5">
      <c r="A2733" s="34"/>
      <c r="B2733" s="2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29"/>
      <c r="N2733" s="3"/>
    </row>
    <row r="2734" spans="1:14" s="4" customFormat="1" ht="10.5">
      <c r="A2734" s="34"/>
      <c r="B2734" s="2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29"/>
      <c r="N2734" s="3"/>
    </row>
    <row r="2735" spans="1:14" s="4" customFormat="1" ht="10.5">
      <c r="A2735" s="34"/>
      <c r="B2735" s="2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29"/>
      <c r="N2735" s="3"/>
    </row>
    <row r="2736" spans="1:14" s="4" customFormat="1" ht="10.5">
      <c r="A2736" s="34"/>
      <c r="B2736" s="2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29"/>
      <c r="N2736" s="3"/>
    </row>
    <row r="2737" spans="1:14" s="4" customFormat="1" ht="10.5">
      <c r="A2737" s="34"/>
      <c r="B2737" s="2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29"/>
      <c r="N2737" s="3"/>
    </row>
    <row r="2738" spans="1:14" s="4" customFormat="1" ht="10.5">
      <c r="A2738" s="34"/>
      <c r="B2738" s="2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29"/>
      <c r="N2738" s="3"/>
    </row>
    <row r="2739" spans="1:14" s="4" customFormat="1" ht="10.5">
      <c r="A2739" s="34"/>
      <c r="B2739" s="2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29"/>
      <c r="N2739" s="3"/>
    </row>
    <row r="2740" spans="1:14" s="4" customFormat="1" ht="10.5">
      <c r="A2740" s="34"/>
      <c r="B2740" s="2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29"/>
      <c r="N2740" s="3"/>
    </row>
    <row r="2741" spans="1:14" s="4" customFormat="1" ht="10.5">
      <c r="A2741" s="34"/>
      <c r="B2741" s="2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29"/>
      <c r="N2741" s="3"/>
    </row>
    <row r="2742" spans="1:14" s="4" customFormat="1" ht="10.5">
      <c r="A2742" s="34"/>
      <c r="B2742" s="2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29"/>
      <c r="N2742" s="3"/>
    </row>
    <row r="2743" spans="1:14" s="4" customFormat="1" ht="10.5">
      <c r="A2743" s="34"/>
      <c r="B2743" s="2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29"/>
      <c r="N2743" s="3"/>
    </row>
    <row r="2744" spans="1:14" s="4" customFormat="1" ht="10.5">
      <c r="A2744" s="34"/>
      <c r="B2744" s="2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29"/>
      <c r="N2744" s="3"/>
    </row>
    <row r="2745" spans="1:14" s="4" customFormat="1" ht="10.5">
      <c r="A2745" s="34"/>
      <c r="B2745" s="2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29"/>
      <c r="N2745" s="3"/>
    </row>
    <row r="2746" spans="1:14" s="4" customFormat="1" ht="10.5">
      <c r="A2746" s="34"/>
      <c r="B2746" s="2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29"/>
      <c r="N2746" s="3"/>
    </row>
    <row r="2747" spans="1:14" s="4" customFormat="1" ht="10.5">
      <c r="A2747" s="34"/>
      <c r="B2747" s="2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29"/>
      <c r="N2747" s="3"/>
    </row>
    <row r="2748" spans="1:14" s="4" customFormat="1" ht="10.5">
      <c r="A2748" s="34"/>
      <c r="B2748" s="2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29"/>
      <c r="N2748" s="3"/>
    </row>
    <row r="2749" spans="1:14" s="4" customFormat="1" ht="10.5">
      <c r="A2749" s="34"/>
      <c r="B2749" s="2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29"/>
      <c r="N2749" s="3"/>
    </row>
    <row r="2750" spans="1:14" s="4" customFormat="1" ht="10.5">
      <c r="A2750" s="34"/>
      <c r="B2750" s="2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29"/>
      <c r="N2750" s="3"/>
    </row>
    <row r="2751" spans="1:14" s="4" customFormat="1" ht="10.5">
      <c r="A2751" s="34"/>
      <c r="B2751" s="2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29"/>
      <c r="N2751" s="3"/>
    </row>
    <row r="2752" spans="1:14" s="4" customFormat="1" ht="10.5">
      <c r="A2752" s="34"/>
      <c r="B2752" s="2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29"/>
      <c r="N2752" s="3"/>
    </row>
    <row r="2753" spans="1:14" s="4" customFormat="1" ht="10.5">
      <c r="A2753" s="34"/>
      <c r="B2753" s="2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29"/>
      <c r="N2753" s="3"/>
    </row>
    <row r="2754" spans="1:14" s="4" customFormat="1" ht="10.5">
      <c r="A2754" s="34"/>
      <c r="B2754" s="2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29"/>
      <c r="N2754" s="3"/>
    </row>
    <row r="2755" spans="1:14" s="4" customFormat="1" ht="10.5">
      <c r="A2755" s="34"/>
      <c r="B2755" s="2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29"/>
      <c r="N2755" s="3"/>
    </row>
    <row r="2756" spans="1:14" s="4" customFormat="1" ht="10.5">
      <c r="A2756" s="34"/>
      <c r="B2756" s="2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29"/>
      <c r="N2756" s="3"/>
    </row>
    <row r="2757" spans="1:14" s="4" customFormat="1" ht="10.5">
      <c r="A2757" s="34"/>
      <c r="B2757" s="2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29"/>
      <c r="N2757" s="3"/>
    </row>
    <row r="2758" spans="1:14" s="4" customFormat="1" ht="10.5">
      <c r="A2758" s="34"/>
      <c r="B2758" s="2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29"/>
      <c r="N2758" s="3"/>
    </row>
    <row r="2759" spans="1:14" s="4" customFormat="1" ht="10.5">
      <c r="A2759" s="34"/>
      <c r="B2759" s="2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29"/>
      <c r="N2759" s="3"/>
    </row>
    <row r="2760" spans="1:14" s="4" customFormat="1" ht="10.5">
      <c r="A2760" s="34"/>
      <c r="B2760" s="2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29"/>
      <c r="N2760" s="3"/>
    </row>
    <row r="2761" spans="1:14" s="4" customFormat="1" ht="10.5">
      <c r="A2761" s="34"/>
      <c r="B2761" s="2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29"/>
      <c r="N2761" s="3"/>
    </row>
    <row r="2762" spans="1:14" s="4" customFormat="1" ht="10.5">
      <c r="A2762" s="34"/>
      <c r="B2762" s="2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29"/>
      <c r="N2762" s="3"/>
    </row>
    <row r="2763" spans="1:14" s="4" customFormat="1" ht="10.5">
      <c r="A2763" s="34"/>
      <c r="B2763" s="2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29"/>
      <c r="N2763" s="3"/>
    </row>
    <row r="2764" spans="1:14" s="4" customFormat="1" ht="10.5">
      <c r="A2764" s="34"/>
      <c r="B2764" s="2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29"/>
      <c r="N2764" s="3"/>
    </row>
    <row r="2765" spans="1:14" s="4" customFormat="1" ht="10.5">
      <c r="A2765" s="34"/>
      <c r="B2765" s="2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29"/>
      <c r="N2765" s="3"/>
    </row>
    <row r="2766" spans="1:14" s="4" customFormat="1" ht="10.5">
      <c r="A2766" s="34"/>
      <c r="B2766" s="2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29"/>
      <c r="N2766" s="3"/>
    </row>
    <row r="2767" spans="1:14" s="4" customFormat="1" ht="10.5">
      <c r="A2767" s="34"/>
      <c r="B2767" s="2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29"/>
      <c r="N2767" s="3"/>
    </row>
    <row r="2768" spans="1:14" s="4" customFormat="1" ht="10.5">
      <c r="A2768" s="34"/>
      <c r="B2768" s="2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29"/>
      <c r="N2768" s="3"/>
    </row>
    <row r="2769" spans="1:14" s="4" customFormat="1" ht="10.5">
      <c r="A2769" s="34"/>
      <c r="B2769" s="2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29"/>
      <c r="N2769" s="3"/>
    </row>
    <row r="2770" spans="1:14" s="4" customFormat="1" ht="10.5">
      <c r="A2770" s="34"/>
      <c r="B2770" s="2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29"/>
      <c r="N2770" s="3"/>
    </row>
    <row r="2771" spans="1:14" s="4" customFormat="1" ht="10.5">
      <c r="A2771" s="34"/>
      <c r="B2771" s="2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29"/>
      <c r="N2771" s="3"/>
    </row>
    <row r="2772" spans="1:14" s="4" customFormat="1" ht="10.5">
      <c r="A2772" s="34"/>
      <c r="B2772" s="2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29"/>
      <c r="N2772" s="3"/>
    </row>
    <row r="2773" spans="1:14" s="4" customFormat="1" ht="10.5">
      <c r="A2773" s="34"/>
      <c r="B2773" s="2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29"/>
      <c r="N2773" s="3"/>
    </row>
    <row r="2774" spans="1:14" s="4" customFormat="1" ht="10.5">
      <c r="A2774" s="34"/>
      <c r="B2774" s="2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29"/>
      <c r="N2774" s="3"/>
    </row>
    <row r="2775" spans="1:14" s="4" customFormat="1" ht="10.5">
      <c r="A2775" s="34"/>
      <c r="B2775" s="2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29"/>
      <c r="N2775" s="3"/>
    </row>
    <row r="2776" spans="1:14" s="4" customFormat="1" ht="10.5">
      <c r="A2776" s="34"/>
      <c r="B2776" s="2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29"/>
      <c r="N2776" s="3"/>
    </row>
    <row r="2777" spans="1:14" s="4" customFormat="1" ht="10.5">
      <c r="A2777" s="34"/>
      <c r="B2777" s="2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29"/>
      <c r="N2777" s="3"/>
    </row>
    <row r="2778" spans="1:14" s="4" customFormat="1" ht="10.5">
      <c r="A2778" s="34"/>
      <c r="B2778" s="2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29"/>
      <c r="N2778" s="3"/>
    </row>
    <row r="2779" spans="1:14" s="4" customFormat="1" ht="10.5">
      <c r="A2779" s="34"/>
      <c r="B2779" s="2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29"/>
      <c r="N2779" s="3"/>
    </row>
    <row r="2780" spans="1:14" s="4" customFormat="1" ht="10.5">
      <c r="A2780" s="34"/>
      <c r="B2780" s="2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29"/>
      <c r="N2780" s="3"/>
    </row>
    <row r="2781" spans="1:14" s="4" customFormat="1" ht="10.5">
      <c r="A2781" s="34"/>
      <c r="B2781" s="2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29"/>
      <c r="N2781" s="3"/>
    </row>
    <row r="2782" spans="1:14" s="4" customFormat="1" ht="10.5">
      <c r="A2782" s="34"/>
      <c r="B2782" s="2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29"/>
      <c r="N2782" s="3"/>
    </row>
    <row r="2783" spans="1:14" s="4" customFormat="1" ht="10.5">
      <c r="A2783" s="34"/>
      <c r="B2783" s="2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29"/>
      <c r="N2783" s="3"/>
    </row>
    <row r="2784" spans="1:14" s="4" customFormat="1" ht="10.5">
      <c r="A2784" s="34"/>
      <c r="B2784" s="2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29"/>
      <c r="N2784" s="3"/>
    </row>
    <row r="2785" spans="1:14" s="4" customFormat="1" ht="10.5">
      <c r="A2785" s="34"/>
      <c r="B2785" s="2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29"/>
      <c r="N2785" s="3"/>
    </row>
    <row r="2786" spans="1:14" s="4" customFormat="1" ht="10.5">
      <c r="A2786" s="34"/>
      <c r="B2786" s="2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29"/>
      <c r="N2786" s="3"/>
    </row>
    <row r="2787" spans="1:14" s="4" customFormat="1" ht="10.5">
      <c r="A2787" s="34"/>
      <c r="B2787" s="2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29"/>
      <c r="N2787" s="3"/>
    </row>
    <row r="2788" spans="1:14" s="4" customFormat="1" ht="10.5">
      <c r="A2788" s="34"/>
      <c r="B2788" s="2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29"/>
      <c r="N2788" s="3"/>
    </row>
    <row r="2789" spans="1:14" s="4" customFormat="1" ht="10.5">
      <c r="A2789" s="34"/>
      <c r="B2789" s="2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29"/>
      <c r="N2789" s="3"/>
    </row>
    <row r="2790" spans="1:14" s="4" customFormat="1" ht="10.5">
      <c r="A2790" s="34"/>
      <c r="B2790" s="2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29"/>
      <c r="N2790" s="3"/>
    </row>
    <row r="2791" spans="1:14" s="4" customFormat="1" ht="10.5">
      <c r="A2791" s="34"/>
      <c r="B2791" s="2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29"/>
      <c r="N2791" s="3"/>
    </row>
    <row r="2792" spans="1:14" s="4" customFormat="1" ht="10.5">
      <c r="A2792" s="34"/>
      <c r="B2792" s="2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29"/>
      <c r="N2792" s="3"/>
    </row>
    <row r="2793" spans="1:14" s="4" customFormat="1" ht="10.5">
      <c r="A2793" s="34"/>
      <c r="B2793" s="2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29"/>
      <c r="N2793" s="3"/>
    </row>
    <row r="2794" spans="1:14" s="4" customFormat="1" ht="10.5">
      <c r="A2794" s="34"/>
      <c r="B2794" s="2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29"/>
      <c r="N2794" s="3"/>
    </row>
    <row r="2795" spans="1:14" s="4" customFormat="1" ht="10.5">
      <c r="A2795" s="34"/>
      <c r="B2795" s="2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29"/>
      <c r="N2795" s="3"/>
    </row>
    <row r="2796" spans="1:14" s="4" customFormat="1" ht="10.5">
      <c r="A2796" s="34"/>
      <c r="B2796" s="2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29"/>
      <c r="N2796" s="3"/>
    </row>
    <row r="2797" spans="1:14" s="4" customFormat="1" ht="10.5">
      <c r="A2797" s="34"/>
      <c r="B2797" s="2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29"/>
      <c r="N2797" s="3"/>
    </row>
    <row r="2798" spans="1:14" s="4" customFormat="1" ht="10.5">
      <c r="A2798" s="34"/>
      <c r="B2798" s="2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29"/>
      <c r="N2798" s="3"/>
    </row>
    <row r="2799" spans="1:14" s="4" customFormat="1" ht="10.5">
      <c r="A2799" s="34"/>
      <c r="B2799" s="2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29"/>
      <c r="N2799" s="3"/>
    </row>
    <row r="2800" spans="1:14" s="4" customFormat="1" ht="10.5">
      <c r="A2800" s="34"/>
      <c r="B2800" s="2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29"/>
      <c r="N2800" s="3"/>
    </row>
    <row r="2801" spans="1:14" s="4" customFormat="1" ht="10.5">
      <c r="A2801" s="34"/>
      <c r="B2801" s="2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29"/>
      <c r="N2801" s="3"/>
    </row>
    <row r="2802" spans="1:14" s="4" customFormat="1" ht="10.5">
      <c r="A2802" s="34"/>
      <c r="B2802" s="2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29"/>
      <c r="N2802" s="3"/>
    </row>
    <row r="2803" spans="1:14" s="4" customFormat="1" ht="10.5">
      <c r="A2803" s="34"/>
      <c r="B2803" s="2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29"/>
      <c r="N2803" s="3"/>
    </row>
    <row r="2804" spans="1:14" s="4" customFormat="1" ht="10.5">
      <c r="A2804" s="34"/>
      <c r="B2804" s="2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29"/>
      <c r="N2804" s="3"/>
    </row>
    <row r="2805" spans="1:14" s="4" customFormat="1" ht="10.5">
      <c r="A2805" s="34"/>
      <c r="B2805" s="2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29"/>
      <c r="N2805" s="3"/>
    </row>
    <row r="2806" spans="1:14" s="4" customFormat="1" ht="10.5">
      <c r="A2806" s="34"/>
      <c r="B2806" s="2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29"/>
      <c r="N2806" s="3"/>
    </row>
    <row r="2807" spans="1:14" s="4" customFormat="1" ht="10.5">
      <c r="A2807" s="34"/>
      <c r="B2807" s="2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29"/>
      <c r="N2807" s="3"/>
    </row>
    <row r="2808" spans="1:14" s="4" customFormat="1" ht="10.5">
      <c r="A2808" s="34"/>
      <c r="B2808" s="2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29"/>
      <c r="N2808" s="3"/>
    </row>
    <row r="2809" spans="1:14" s="4" customFormat="1" ht="10.5">
      <c r="A2809" s="34"/>
      <c r="B2809" s="2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29"/>
      <c r="N2809" s="3"/>
    </row>
    <row r="2810" spans="1:14" s="4" customFormat="1" ht="10.5">
      <c r="A2810" s="34"/>
      <c r="B2810" s="2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29"/>
      <c r="N2810" s="3"/>
    </row>
    <row r="2811" spans="1:14" s="4" customFormat="1" ht="10.5">
      <c r="A2811" s="34"/>
      <c r="B2811" s="2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29"/>
      <c r="N2811" s="3"/>
    </row>
    <row r="2812" spans="1:14" s="4" customFormat="1" ht="10.5">
      <c r="A2812" s="34"/>
      <c r="B2812" s="2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29"/>
      <c r="N2812" s="3"/>
    </row>
    <row r="2813" spans="1:14" s="4" customFormat="1" ht="10.5">
      <c r="A2813" s="34"/>
      <c r="B2813" s="2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29"/>
      <c r="N2813" s="3"/>
    </row>
    <row r="2814" spans="1:14" s="4" customFormat="1" ht="10.5">
      <c r="A2814" s="34"/>
      <c r="B2814" s="2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29"/>
      <c r="N2814" s="3"/>
    </row>
    <row r="2815" spans="1:14" s="4" customFormat="1" ht="10.5">
      <c r="A2815" s="34"/>
      <c r="B2815" s="2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29"/>
      <c r="N2815" s="3"/>
    </row>
    <row r="2816" spans="1:14" s="4" customFormat="1" ht="10.5">
      <c r="A2816" s="34"/>
      <c r="B2816" s="2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29"/>
      <c r="N2816" s="3"/>
    </row>
    <row r="2817" spans="1:14" s="4" customFormat="1" ht="10.5">
      <c r="A2817" s="34"/>
      <c r="B2817" s="2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29"/>
      <c r="N2817" s="3"/>
    </row>
    <row r="2818" spans="1:14" s="4" customFormat="1" ht="10.5">
      <c r="A2818" s="34"/>
      <c r="B2818" s="2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29"/>
      <c r="N2818" s="3"/>
    </row>
    <row r="2819" spans="1:14" s="4" customFormat="1" ht="10.5">
      <c r="A2819" s="34"/>
      <c r="B2819" s="2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29"/>
      <c r="N2819" s="3"/>
    </row>
    <row r="2820" spans="1:14" s="4" customFormat="1" ht="10.5">
      <c r="A2820" s="34"/>
      <c r="B2820" s="2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29"/>
      <c r="N2820" s="3"/>
    </row>
    <row r="2821" spans="1:14" s="4" customFormat="1" ht="10.5">
      <c r="A2821" s="34"/>
      <c r="B2821" s="2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29"/>
      <c r="N2821" s="3"/>
    </row>
    <row r="2822" spans="1:14" s="4" customFormat="1" ht="10.5">
      <c r="A2822" s="34"/>
      <c r="B2822" s="2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29"/>
      <c r="N2822" s="3"/>
    </row>
    <row r="2823" spans="1:14" s="4" customFormat="1" ht="10.5">
      <c r="A2823" s="34"/>
      <c r="B2823" s="2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29"/>
      <c r="N2823" s="3"/>
    </row>
    <row r="2824" spans="1:14" s="4" customFormat="1" ht="10.5">
      <c r="A2824" s="34"/>
      <c r="B2824" s="2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29"/>
      <c r="N2824" s="3"/>
    </row>
    <row r="2825" spans="1:14" s="4" customFormat="1" ht="10.5">
      <c r="A2825" s="34"/>
      <c r="B2825" s="2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29"/>
      <c r="N2825" s="3"/>
    </row>
    <row r="2826" spans="1:14" s="4" customFormat="1" ht="10.5">
      <c r="A2826" s="34"/>
      <c r="B2826" s="2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29"/>
      <c r="N2826" s="3"/>
    </row>
    <row r="2827" spans="1:14" s="4" customFormat="1" ht="10.5">
      <c r="A2827" s="34"/>
      <c r="B2827" s="2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29"/>
      <c r="N2827" s="3"/>
    </row>
    <row r="2828" spans="1:14" s="4" customFormat="1" ht="10.5">
      <c r="A2828" s="34"/>
      <c r="B2828" s="2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29"/>
      <c r="N2828" s="3"/>
    </row>
    <row r="2829" spans="1:14" s="4" customFormat="1" ht="10.5">
      <c r="A2829" s="34"/>
      <c r="B2829" s="2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29"/>
      <c r="N2829" s="3"/>
    </row>
    <row r="2830" spans="1:14" s="4" customFormat="1" ht="10.5">
      <c r="A2830" s="34"/>
      <c r="B2830" s="2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29"/>
      <c r="N2830" s="3"/>
    </row>
    <row r="2831" spans="1:14" s="4" customFormat="1" ht="10.5">
      <c r="A2831" s="34"/>
      <c r="B2831" s="2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29"/>
      <c r="N2831" s="3"/>
    </row>
    <row r="2832" spans="1:14" s="4" customFormat="1" ht="10.5">
      <c r="A2832" s="34"/>
      <c r="B2832" s="2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29"/>
      <c r="N2832" s="3"/>
    </row>
    <row r="2833" spans="1:14" s="4" customFormat="1" ht="10.5">
      <c r="A2833" s="34"/>
      <c r="B2833" s="2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29"/>
      <c r="N2833" s="3"/>
    </row>
    <row r="2834" spans="1:14" s="4" customFormat="1" ht="10.5">
      <c r="A2834" s="34"/>
      <c r="B2834" s="2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29"/>
      <c r="N2834" s="3"/>
    </row>
    <row r="2835" spans="1:14" s="4" customFormat="1" ht="10.5">
      <c r="A2835" s="34"/>
      <c r="B2835" s="2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29"/>
      <c r="N2835" s="3"/>
    </row>
    <row r="2836" spans="1:14" s="4" customFormat="1" ht="10.5">
      <c r="A2836" s="34"/>
      <c r="B2836" s="2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29"/>
      <c r="N2836" s="3"/>
    </row>
    <row r="2837" spans="1:14" s="4" customFormat="1" ht="10.5">
      <c r="A2837" s="34"/>
      <c r="B2837" s="2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29"/>
      <c r="N2837" s="3"/>
    </row>
    <row r="2838" spans="1:14" s="4" customFormat="1" ht="10.5">
      <c r="A2838" s="34"/>
      <c r="B2838" s="2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29"/>
      <c r="N2838" s="3"/>
    </row>
    <row r="2839" spans="1:14" s="4" customFormat="1" ht="10.5">
      <c r="A2839" s="34"/>
      <c r="B2839" s="2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29"/>
      <c r="N2839" s="3"/>
    </row>
    <row r="2840" spans="1:14" s="4" customFormat="1" ht="10.5">
      <c r="A2840" s="34"/>
      <c r="B2840" s="2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29"/>
      <c r="N2840" s="3"/>
    </row>
    <row r="2841" spans="1:14" s="4" customFormat="1" ht="10.5">
      <c r="A2841" s="34"/>
      <c r="B2841" s="2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29"/>
      <c r="N2841" s="3"/>
    </row>
    <row r="2842" spans="1:14" s="4" customFormat="1" ht="10.5">
      <c r="A2842" s="34"/>
      <c r="B2842" s="2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29"/>
      <c r="N2842" s="3"/>
    </row>
    <row r="2843" spans="1:14" s="4" customFormat="1" ht="10.5">
      <c r="A2843" s="34"/>
      <c r="B2843" s="2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29"/>
      <c r="N2843" s="3"/>
    </row>
    <row r="2844" spans="1:14" s="4" customFormat="1" ht="10.5">
      <c r="A2844" s="34"/>
      <c r="B2844" s="2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29"/>
      <c r="N2844" s="3"/>
    </row>
    <row r="2845" spans="1:14" s="4" customFormat="1" ht="10.5">
      <c r="A2845" s="34"/>
      <c r="B2845" s="2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29"/>
      <c r="N2845" s="3"/>
    </row>
    <row r="2846" spans="1:14" s="4" customFormat="1" ht="10.5">
      <c r="A2846" s="34"/>
      <c r="B2846" s="2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29"/>
      <c r="N2846" s="3"/>
    </row>
    <row r="2847" spans="1:14" s="4" customFormat="1" ht="10.5">
      <c r="A2847" s="34"/>
      <c r="B2847" s="2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29"/>
      <c r="N2847" s="3"/>
    </row>
    <row r="2848" spans="1:14" s="4" customFormat="1" ht="10.5">
      <c r="A2848" s="34"/>
      <c r="B2848" s="2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29"/>
      <c r="N2848" s="3"/>
    </row>
    <row r="2849" spans="1:14" s="4" customFormat="1" ht="10.5">
      <c r="A2849" s="34"/>
      <c r="B2849" s="2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29"/>
      <c r="N2849" s="3"/>
    </row>
    <row r="2850" spans="1:14" s="4" customFormat="1" ht="10.5">
      <c r="A2850" s="34"/>
      <c r="B2850" s="2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29"/>
      <c r="N2850" s="3"/>
    </row>
    <row r="2851" spans="1:14" s="4" customFormat="1" ht="10.5">
      <c r="A2851" s="34"/>
      <c r="B2851" s="2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29"/>
      <c r="N2851" s="3"/>
    </row>
    <row r="2852" spans="1:14" s="4" customFormat="1" ht="10.5">
      <c r="A2852" s="34"/>
      <c r="B2852" s="2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29"/>
      <c r="N2852" s="3"/>
    </row>
    <row r="2853" spans="1:14" s="4" customFormat="1" ht="10.5">
      <c r="A2853" s="34"/>
      <c r="B2853" s="2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29"/>
      <c r="N2853" s="3"/>
    </row>
    <row r="2854" spans="1:14" s="4" customFormat="1" ht="10.5">
      <c r="A2854" s="34"/>
      <c r="B2854" s="2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29"/>
      <c r="N2854" s="3"/>
    </row>
    <row r="2855" spans="1:14" s="4" customFormat="1" ht="10.5">
      <c r="A2855" s="34"/>
      <c r="B2855" s="2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29"/>
      <c r="N2855" s="3"/>
    </row>
    <row r="2856" spans="1:14" s="4" customFormat="1" ht="10.5">
      <c r="A2856" s="34"/>
      <c r="B2856" s="2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29"/>
      <c r="N2856" s="3"/>
    </row>
    <row r="2857" spans="1:14" s="4" customFormat="1" ht="10.5">
      <c r="A2857" s="34"/>
      <c r="B2857" s="2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29"/>
      <c r="N2857" s="3"/>
    </row>
    <row r="2858" spans="1:14" s="4" customFormat="1" ht="10.5">
      <c r="A2858" s="34"/>
      <c r="B2858" s="2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29"/>
      <c r="N2858" s="3"/>
    </row>
    <row r="2859" spans="1:14" s="4" customFormat="1" ht="10.5">
      <c r="A2859" s="34"/>
      <c r="B2859" s="2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29"/>
      <c r="N2859" s="3"/>
    </row>
    <row r="2860" spans="1:14" s="4" customFormat="1" ht="10.5">
      <c r="A2860" s="34"/>
      <c r="B2860" s="2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29"/>
      <c r="N2860" s="3"/>
    </row>
    <row r="2861" spans="1:14" s="4" customFormat="1" ht="10.5">
      <c r="A2861" s="34"/>
      <c r="B2861" s="2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29"/>
      <c r="N2861" s="3"/>
    </row>
    <row r="2862" spans="1:14" s="4" customFormat="1" ht="10.5">
      <c r="A2862" s="34"/>
      <c r="B2862" s="2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29"/>
      <c r="N2862" s="3"/>
    </row>
    <row r="2863" spans="1:14" s="4" customFormat="1" ht="10.5">
      <c r="A2863" s="34"/>
      <c r="B2863" s="2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29"/>
      <c r="N2863" s="3"/>
    </row>
    <row r="2864" spans="1:14" s="4" customFormat="1" ht="10.5">
      <c r="A2864" s="34"/>
      <c r="B2864" s="2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29"/>
      <c r="N2864" s="3"/>
    </row>
    <row r="2865" spans="1:14" s="4" customFormat="1" ht="10.5">
      <c r="A2865" s="34"/>
      <c r="B2865" s="2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29"/>
      <c r="N2865" s="3"/>
    </row>
    <row r="2866" spans="1:14" s="4" customFormat="1" ht="10.5">
      <c r="A2866" s="34"/>
      <c r="B2866" s="2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29"/>
      <c r="N2866" s="3"/>
    </row>
    <row r="2867" spans="1:14" s="4" customFormat="1" ht="10.5">
      <c r="A2867" s="34"/>
      <c r="B2867" s="2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29"/>
      <c r="N2867" s="3"/>
    </row>
    <row r="2868" spans="1:14" s="4" customFormat="1" ht="10.5">
      <c r="A2868" s="34"/>
      <c r="B2868" s="2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29"/>
      <c r="N2868" s="3"/>
    </row>
    <row r="2869" spans="1:14" s="4" customFormat="1" ht="10.5">
      <c r="A2869" s="34"/>
      <c r="B2869" s="2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29"/>
      <c r="N2869" s="3"/>
    </row>
    <row r="2870" spans="1:14" s="4" customFormat="1" ht="10.5">
      <c r="A2870" s="34"/>
      <c r="B2870" s="2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29"/>
      <c r="N2870" s="3"/>
    </row>
    <row r="2871" spans="1:14" s="4" customFormat="1" ht="10.5">
      <c r="A2871" s="34"/>
      <c r="B2871" s="2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29"/>
      <c r="N2871" s="3"/>
    </row>
    <row r="2872" spans="1:14" s="4" customFormat="1" ht="10.5">
      <c r="A2872" s="34"/>
      <c r="B2872" s="2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29"/>
      <c r="N2872" s="3"/>
    </row>
    <row r="2873" spans="1:14" s="4" customFormat="1" ht="10.5">
      <c r="A2873" s="34"/>
      <c r="B2873" s="2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29"/>
      <c r="N2873" s="3"/>
    </row>
    <row r="2874" spans="1:14" s="4" customFormat="1" ht="10.5">
      <c r="A2874" s="34"/>
      <c r="B2874" s="2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29"/>
      <c r="N2874" s="3"/>
    </row>
    <row r="2875" spans="1:14" s="4" customFormat="1" ht="10.5">
      <c r="A2875" s="34"/>
      <c r="B2875" s="2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29"/>
      <c r="N2875" s="3"/>
    </row>
    <row r="2876" spans="1:14" s="4" customFormat="1" ht="10.5">
      <c r="A2876" s="34"/>
      <c r="B2876" s="2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29"/>
      <c r="N2876" s="3"/>
    </row>
    <row r="2877" spans="1:14" s="4" customFormat="1" ht="10.5">
      <c r="A2877" s="34"/>
      <c r="B2877" s="2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29"/>
      <c r="N2877" s="3"/>
    </row>
    <row r="2878" spans="1:14" s="4" customFormat="1" ht="10.5">
      <c r="A2878" s="34"/>
      <c r="B2878" s="2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29"/>
      <c r="N2878" s="3"/>
    </row>
    <row r="2879" spans="1:14" s="4" customFormat="1" ht="10.5">
      <c r="A2879" s="34"/>
      <c r="B2879" s="2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29"/>
      <c r="N2879" s="3"/>
    </row>
    <row r="2880" spans="1:14" s="4" customFormat="1" ht="10.5">
      <c r="A2880" s="34"/>
      <c r="B2880" s="2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29"/>
      <c r="N2880" s="3"/>
    </row>
    <row r="2881" spans="1:14" s="4" customFormat="1" ht="10.5">
      <c r="A2881" s="34"/>
      <c r="B2881" s="2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29"/>
      <c r="N2881" s="3"/>
    </row>
    <row r="2882" spans="1:14" s="4" customFormat="1" ht="10.5">
      <c r="A2882" s="34"/>
      <c r="B2882" s="2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29"/>
      <c r="N2882" s="3"/>
    </row>
    <row r="2883" spans="1:14" s="4" customFormat="1" ht="10.5">
      <c r="A2883" s="34"/>
      <c r="B2883" s="2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29"/>
      <c r="N2883" s="3"/>
    </row>
    <row r="2884" spans="1:14" s="4" customFormat="1" ht="10.5">
      <c r="A2884" s="34"/>
      <c r="B2884" s="2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29"/>
      <c r="N2884" s="3"/>
    </row>
    <row r="2885" spans="1:14" s="4" customFormat="1" ht="10.5">
      <c r="A2885" s="34"/>
      <c r="B2885" s="2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29"/>
      <c r="N2885" s="3"/>
    </row>
    <row r="2886" spans="1:14" s="4" customFormat="1" ht="10.5">
      <c r="A2886" s="34"/>
      <c r="B2886" s="2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29"/>
      <c r="N2886" s="3"/>
    </row>
    <row r="2887" spans="1:14" s="4" customFormat="1" ht="10.5">
      <c r="A2887" s="34"/>
      <c r="B2887" s="2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29"/>
      <c r="N2887" s="3"/>
    </row>
    <row r="2888" spans="1:14" s="4" customFormat="1" ht="10.5">
      <c r="A2888" s="34"/>
      <c r="B2888" s="2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29"/>
      <c r="N2888" s="3"/>
    </row>
    <row r="2889" spans="1:14" s="4" customFormat="1" ht="10.5">
      <c r="A2889" s="34"/>
      <c r="B2889" s="2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29"/>
      <c r="N2889" s="3"/>
    </row>
    <row r="2890" spans="1:14" s="4" customFormat="1" ht="10.5">
      <c r="A2890" s="34"/>
      <c r="B2890" s="2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29"/>
      <c r="N2890" s="3"/>
    </row>
    <row r="2891" spans="1:14" s="4" customFormat="1" ht="10.5">
      <c r="A2891" s="34"/>
      <c r="B2891" s="2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29"/>
      <c r="N2891" s="3"/>
    </row>
    <row r="2892" spans="1:14" s="4" customFormat="1" ht="10.5">
      <c r="A2892" s="34"/>
      <c r="B2892" s="2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29"/>
      <c r="N2892" s="3"/>
    </row>
    <row r="2893" spans="1:14" s="4" customFormat="1" ht="10.5">
      <c r="A2893" s="34"/>
      <c r="B2893" s="2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29"/>
      <c r="N2893" s="3"/>
    </row>
    <row r="2894" spans="1:14" s="4" customFormat="1" ht="10.5">
      <c r="A2894" s="34"/>
      <c r="B2894" s="2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29"/>
      <c r="N2894" s="3"/>
    </row>
    <row r="2895" spans="1:14" s="4" customFormat="1" ht="10.5">
      <c r="A2895" s="34"/>
      <c r="B2895" s="2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29"/>
      <c r="N2895" s="3"/>
    </row>
    <row r="2896" spans="1:14" s="4" customFormat="1" ht="10.5">
      <c r="A2896" s="34"/>
      <c r="B2896" s="2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29"/>
      <c r="N2896" s="3"/>
    </row>
    <row r="2897" spans="1:14" s="4" customFormat="1" ht="10.5">
      <c r="A2897" s="34"/>
      <c r="B2897" s="2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29"/>
      <c r="N2897" s="3"/>
    </row>
    <row r="2898" spans="1:14" s="4" customFormat="1" ht="10.5">
      <c r="A2898" s="34"/>
      <c r="B2898" s="2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29"/>
      <c r="N2898" s="3"/>
    </row>
    <row r="2899" spans="1:14" s="4" customFormat="1" ht="10.5">
      <c r="A2899" s="34"/>
      <c r="B2899" s="2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29"/>
      <c r="N2899" s="3"/>
    </row>
    <row r="2900" spans="1:14" s="4" customFormat="1" ht="10.5">
      <c r="A2900" s="34"/>
      <c r="B2900" s="2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29"/>
      <c r="N2900" s="3"/>
    </row>
    <row r="2901" spans="1:14" s="4" customFormat="1" ht="10.5">
      <c r="A2901" s="34"/>
      <c r="B2901" s="2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29"/>
      <c r="N2901" s="3"/>
    </row>
    <row r="2902" spans="1:14" s="4" customFormat="1" ht="10.5">
      <c r="A2902" s="34"/>
      <c r="B2902" s="2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29"/>
      <c r="N2902" s="3"/>
    </row>
    <row r="2903" spans="1:14" s="4" customFormat="1" ht="10.5">
      <c r="A2903" s="34"/>
      <c r="B2903" s="2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29"/>
      <c r="N2903" s="3"/>
    </row>
    <row r="2904" spans="1:14" s="4" customFormat="1" ht="10.5">
      <c r="A2904" s="34"/>
      <c r="B2904" s="2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29"/>
      <c r="N2904" s="3"/>
    </row>
    <row r="2905" spans="1:14" s="4" customFormat="1" ht="10.5">
      <c r="A2905" s="34"/>
      <c r="B2905" s="2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29"/>
      <c r="N2905" s="3"/>
    </row>
    <row r="2906" spans="1:14" s="4" customFormat="1" ht="10.5">
      <c r="A2906" s="34"/>
      <c r="B2906" s="2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29"/>
      <c r="N2906" s="3"/>
    </row>
    <row r="2907" spans="1:14" s="4" customFormat="1" ht="10.5">
      <c r="A2907" s="34"/>
      <c r="B2907" s="2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29"/>
      <c r="N2907" s="3"/>
    </row>
    <row r="2908" spans="1:14" s="4" customFormat="1" ht="10.5">
      <c r="A2908" s="34"/>
      <c r="B2908" s="2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29"/>
      <c r="N2908" s="3"/>
    </row>
    <row r="2909" spans="1:14" s="4" customFormat="1" ht="10.5">
      <c r="A2909" s="34"/>
      <c r="B2909" s="2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29"/>
      <c r="N2909" s="3"/>
    </row>
    <row r="2910" spans="1:14" s="4" customFormat="1" ht="10.5">
      <c r="A2910" s="34"/>
      <c r="B2910" s="2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29"/>
      <c r="N2910" s="3"/>
    </row>
    <row r="2911" spans="1:14" s="4" customFormat="1" ht="10.5">
      <c r="A2911" s="34"/>
      <c r="B2911" s="2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29"/>
      <c r="N2911" s="3"/>
    </row>
    <row r="2912" spans="1:14" s="4" customFormat="1" ht="10.5">
      <c r="A2912" s="34"/>
      <c r="B2912" s="2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29"/>
      <c r="N2912" s="3"/>
    </row>
    <row r="2913" spans="1:14" s="4" customFormat="1" ht="10.5">
      <c r="A2913" s="34"/>
      <c r="B2913" s="2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29"/>
      <c r="N2913" s="3"/>
    </row>
    <row r="2914" spans="1:14" s="4" customFormat="1" ht="10.5">
      <c r="A2914" s="34"/>
      <c r="B2914" s="2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29"/>
      <c r="N2914" s="3"/>
    </row>
    <row r="2915" spans="1:14" s="4" customFormat="1" ht="10.5">
      <c r="A2915" s="34"/>
      <c r="B2915" s="2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29"/>
      <c r="N2915" s="3"/>
    </row>
    <row r="2916" spans="1:14" s="4" customFormat="1" ht="10.5">
      <c r="A2916" s="34"/>
      <c r="B2916" s="2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29"/>
      <c r="N2916" s="3"/>
    </row>
    <row r="2917" spans="1:14" s="4" customFormat="1" ht="10.5">
      <c r="A2917" s="34"/>
      <c r="B2917" s="2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29"/>
      <c r="N2917" s="3"/>
    </row>
    <row r="2918" spans="1:14" s="4" customFormat="1" ht="10.5">
      <c r="A2918" s="34"/>
      <c r="B2918" s="2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29"/>
      <c r="N2918" s="3"/>
    </row>
    <row r="2919" spans="1:14" s="4" customFormat="1" ht="10.5">
      <c r="A2919" s="34"/>
      <c r="B2919" s="2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29"/>
      <c r="N2919" s="3"/>
    </row>
    <row r="2920" spans="1:14" s="4" customFormat="1" ht="10.5">
      <c r="A2920" s="34"/>
      <c r="B2920" s="2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29"/>
      <c r="N2920" s="3"/>
    </row>
    <row r="2921" spans="1:14" s="4" customFormat="1" ht="10.5">
      <c r="A2921" s="34"/>
      <c r="B2921" s="2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29"/>
      <c r="N2921" s="3"/>
    </row>
    <row r="2922" spans="1:14" s="4" customFormat="1" ht="10.5">
      <c r="A2922" s="34"/>
      <c r="B2922" s="2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29"/>
      <c r="N2922" s="3"/>
    </row>
    <row r="2923" spans="1:14" s="4" customFormat="1" ht="10.5">
      <c r="A2923" s="34"/>
      <c r="B2923" s="2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29"/>
      <c r="N2923" s="3"/>
    </row>
    <row r="2924" spans="1:14" s="4" customFormat="1" ht="10.5">
      <c r="A2924" s="34"/>
      <c r="B2924" s="2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29"/>
      <c r="N2924" s="3"/>
    </row>
    <row r="2925" spans="1:14" s="4" customFormat="1" ht="10.5">
      <c r="A2925" s="34"/>
      <c r="B2925" s="2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29"/>
      <c r="N2925" s="3"/>
    </row>
    <row r="2926" spans="1:14" s="4" customFormat="1" ht="10.5">
      <c r="A2926" s="34"/>
      <c r="B2926" s="2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29"/>
      <c r="N2926" s="3"/>
    </row>
    <row r="2927" spans="1:14" s="4" customFormat="1" ht="10.5">
      <c r="A2927" s="34"/>
      <c r="B2927" s="2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29"/>
      <c r="N2927" s="3"/>
    </row>
    <row r="2928" spans="1:14" s="4" customFormat="1" ht="10.5">
      <c r="A2928" s="34"/>
      <c r="B2928" s="2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29"/>
      <c r="N2928" s="3"/>
    </row>
    <row r="2929" spans="1:14" s="4" customFormat="1" ht="10.5">
      <c r="A2929" s="34"/>
      <c r="B2929" s="2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29"/>
      <c r="N2929" s="3"/>
    </row>
    <row r="2930" spans="1:14" s="4" customFormat="1" ht="10.5">
      <c r="A2930" s="34"/>
      <c r="B2930" s="2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29"/>
      <c r="N2930" s="3"/>
    </row>
    <row r="2931" spans="1:14" s="4" customFormat="1" ht="10.5">
      <c r="A2931" s="34"/>
      <c r="B2931" s="2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29"/>
      <c r="N2931" s="3"/>
    </row>
    <row r="2932" spans="1:14" s="4" customFormat="1" ht="10.5">
      <c r="A2932" s="34"/>
      <c r="B2932" s="2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29"/>
      <c r="N2932" s="3"/>
    </row>
    <row r="2933" spans="1:14" s="4" customFormat="1" ht="10.5">
      <c r="A2933" s="34"/>
      <c r="B2933" s="2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29"/>
      <c r="N2933" s="3"/>
    </row>
    <row r="2934" spans="1:14" s="4" customFormat="1" ht="10.5">
      <c r="A2934" s="34"/>
      <c r="B2934" s="2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29"/>
      <c r="N2934" s="3"/>
    </row>
    <row r="2935" spans="1:14" s="4" customFormat="1" ht="10.5">
      <c r="A2935" s="34"/>
      <c r="B2935" s="2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29"/>
      <c r="N2935" s="3"/>
    </row>
    <row r="2936" spans="1:14" s="4" customFormat="1" ht="10.5">
      <c r="A2936" s="34"/>
      <c r="B2936" s="2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29"/>
      <c r="N2936" s="3"/>
    </row>
    <row r="2937" spans="1:14" s="4" customFormat="1" ht="10.5">
      <c r="A2937" s="34"/>
      <c r="B2937" s="2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29"/>
      <c r="N2937" s="3"/>
    </row>
    <row r="2938" spans="1:14" s="4" customFormat="1" ht="10.5">
      <c r="A2938" s="34"/>
      <c r="B2938" s="2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29"/>
      <c r="N2938" s="3"/>
    </row>
    <row r="2939" spans="1:14" s="4" customFormat="1" ht="10.5">
      <c r="A2939" s="34"/>
      <c r="B2939" s="2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29"/>
      <c r="N2939" s="3"/>
    </row>
    <row r="2940" spans="1:14" s="4" customFormat="1" ht="10.5">
      <c r="A2940" s="34"/>
      <c r="B2940" s="2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29"/>
      <c r="N2940" s="3"/>
    </row>
    <row r="2941" spans="1:14" s="4" customFormat="1" ht="10.5">
      <c r="A2941" s="34"/>
      <c r="B2941" s="2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29"/>
      <c r="N2941" s="3"/>
    </row>
    <row r="2942" spans="1:14" s="4" customFormat="1" ht="10.5">
      <c r="A2942" s="34"/>
      <c r="B2942" s="2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29"/>
      <c r="N2942" s="3"/>
    </row>
    <row r="2943" spans="1:14" s="4" customFormat="1" ht="10.5">
      <c r="A2943" s="34"/>
      <c r="B2943" s="2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29"/>
      <c r="N2943" s="3"/>
    </row>
    <row r="2944" spans="1:14" s="4" customFormat="1" ht="10.5">
      <c r="A2944" s="34"/>
      <c r="B2944" s="2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29"/>
      <c r="N2944" s="3"/>
    </row>
    <row r="2945" spans="1:14" s="4" customFormat="1" ht="10.5">
      <c r="A2945" s="34"/>
      <c r="B2945" s="2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29"/>
      <c r="N2945" s="3"/>
    </row>
    <row r="2946" spans="1:14" s="4" customFormat="1" ht="10.5">
      <c r="A2946" s="34"/>
      <c r="B2946" s="2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29"/>
      <c r="N2946" s="3"/>
    </row>
    <row r="2947" spans="1:14" s="4" customFormat="1" ht="10.5">
      <c r="A2947" s="34"/>
      <c r="B2947" s="2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29"/>
      <c r="N2947" s="3"/>
    </row>
    <row r="2948" spans="1:14" s="4" customFormat="1" ht="10.5">
      <c r="A2948" s="34"/>
      <c r="B2948" s="2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29"/>
      <c r="N2948" s="3"/>
    </row>
    <row r="2949" spans="1:14" s="4" customFormat="1" ht="10.5">
      <c r="A2949" s="34"/>
      <c r="B2949" s="2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29"/>
      <c r="N2949" s="3"/>
    </row>
    <row r="2950" spans="1:14" s="4" customFormat="1" ht="10.5">
      <c r="A2950" s="34"/>
      <c r="B2950" s="2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29"/>
      <c r="N2950" s="3"/>
    </row>
    <row r="2951" spans="1:14" s="4" customFormat="1" ht="10.5">
      <c r="A2951" s="34"/>
      <c r="B2951" s="2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29"/>
      <c r="N2951" s="3"/>
    </row>
    <row r="2952" spans="1:14" s="4" customFormat="1" ht="10.5">
      <c r="A2952" s="34"/>
      <c r="B2952" s="2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29"/>
      <c r="N2952" s="3"/>
    </row>
    <row r="2953" spans="1:14" s="4" customFormat="1" ht="10.5">
      <c r="A2953" s="34"/>
      <c r="B2953" s="2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29"/>
      <c r="N2953" s="3"/>
    </row>
    <row r="2954" spans="1:14" s="4" customFormat="1" ht="10.5">
      <c r="A2954" s="34"/>
      <c r="B2954" s="2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29"/>
      <c r="N2954" s="3"/>
    </row>
    <row r="2955" spans="1:14" s="4" customFormat="1" ht="10.5">
      <c r="A2955" s="34"/>
      <c r="B2955" s="2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29"/>
      <c r="N2955" s="3"/>
    </row>
    <row r="2956" spans="1:14" s="4" customFormat="1" ht="10.5">
      <c r="A2956" s="34"/>
      <c r="B2956" s="2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29"/>
      <c r="N2956" s="3"/>
    </row>
    <row r="2957" spans="1:14" s="4" customFormat="1" ht="10.5">
      <c r="A2957" s="34"/>
      <c r="B2957" s="2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29"/>
      <c r="N2957" s="3"/>
    </row>
    <row r="2958" spans="1:14" s="4" customFormat="1" ht="10.5">
      <c r="A2958" s="34"/>
      <c r="B2958" s="2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29"/>
      <c r="N2958" s="3"/>
    </row>
    <row r="2959" spans="1:14" s="4" customFormat="1" ht="10.5">
      <c r="A2959" s="34"/>
      <c r="B2959" s="2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29"/>
      <c r="N2959" s="3"/>
    </row>
    <row r="2960" spans="1:14" s="4" customFormat="1" ht="10.5">
      <c r="A2960" s="34"/>
      <c r="B2960" s="2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29"/>
      <c r="N2960" s="3"/>
    </row>
    <row r="2961" spans="1:14" s="4" customFormat="1" ht="10.5">
      <c r="A2961" s="34"/>
      <c r="B2961" s="2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29"/>
      <c r="N2961" s="3"/>
    </row>
    <row r="2962" spans="1:14" s="4" customFormat="1" ht="10.5">
      <c r="A2962" s="34"/>
      <c r="B2962" s="2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29"/>
      <c r="N2962" s="3"/>
    </row>
    <row r="2963" spans="1:14" s="4" customFormat="1" ht="10.5">
      <c r="A2963" s="34"/>
      <c r="B2963" s="2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29"/>
      <c r="N2963" s="3"/>
    </row>
    <row r="2964" spans="1:14" s="4" customFormat="1" ht="10.5">
      <c r="A2964" s="34"/>
      <c r="B2964" s="2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29"/>
      <c r="N2964" s="3"/>
    </row>
    <row r="2965" spans="1:14" s="4" customFormat="1" ht="10.5">
      <c r="A2965" s="34"/>
      <c r="B2965" s="2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29"/>
      <c r="N2965" s="3"/>
    </row>
    <row r="2966" spans="1:14" s="4" customFormat="1" ht="10.5">
      <c r="A2966" s="34"/>
      <c r="B2966" s="2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29"/>
      <c r="N2966" s="3"/>
    </row>
    <row r="2967" spans="1:14" s="4" customFormat="1" ht="10.5">
      <c r="A2967" s="34"/>
      <c r="B2967" s="2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29"/>
      <c r="N2967" s="3"/>
    </row>
    <row r="2968" spans="1:14" s="4" customFormat="1" ht="10.5">
      <c r="A2968" s="34"/>
      <c r="B2968" s="2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29"/>
      <c r="N2968" s="3"/>
    </row>
    <row r="2969" spans="1:14" s="4" customFormat="1" ht="10.5">
      <c r="A2969" s="34"/>
      <c r="B2969" s="2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29"/>
      <c r="N2969" s="3"/>
    </row>
    <row r="2970" spans="1:14" s="4" customFormat="1" ht="10.5">
      <c r="A2970" s="34"/>
      <c r="B2970" s="2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29"/>
      <c r="N2970" s="3"/>
    </row>
    <row r="2971" spans="1:14" s="4" customFormat="1" ht="10.5">
      <c r="A2971" s="34"/>
      <c r="B2971" s="2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29"/>
      <c r="N2971" s="3"/>
    </row>
    <row r="2972" spans="1:14" s="4" customFormat="1" ht="10.5">
      <c r="A2972" s="34"/>
      <c r="B2972" s="2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29"/>
      <c r="N2972" s="3"/>
    </row>
    <row r="2973" spans="1:14" s="4" customFormat="1" ht="10.5">
      <c r="A2973" s="34"/>
      <c r="B2973" s="2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29"/>
      <c r="N2973" s="3"/>
    </row>
    <row r="2974" spans="1:14" s="4" customFormat="1" ht="10.5">
      <c r="A2974" s="34"/>
      <c r="B2974" s="2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29"/>
      <c r="N2974" s="3"/>
    </row>
    <row r="2975" spans="1:14" s="4" customFormat="1" ht="10.5">
      <c r="A2975" s="34"/>
      <c r="B2975" s="2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29"/>
      <c r="N2975" s="3"/>
    </row>
    <row r="2976" spans="1:14" s="4" customFormat="1" ht="10.5">
      <c r="A2976" s="34"/>
      <c r="B2976" s="2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29"/>
      <c r="N2976" s="3"/>
    </row>
    <row r="2977" spans="1:14" s="4" customFormat="1" ht="10.5">
      <c r="A2977" s="34"/>
      <c r="B2977" s="2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29"/>
      <c r="N2977" s="3"/>
    </row>
    <row r="2978" spans="1:14" s="4" customFormat="1" ht="10.5">
      <c r="A2978" s="34"/>
      <c r="B2978" s="2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29"/>
      <c r="N2978" s="3"/>
    </row>
    <row r="2979" spans="1:14" s="4" customFormat="1" ht="10.5">
      <c r="A2979" s="34"/>
      <c r="B2979" s="2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29"/>
      <c r="N2979" s="3"/>
    </row>
    <row r="2980" spans="1:14" s="4" customFormat="1" ht="10.5">
      <c r="A2980" s="34"/>
      <c r="B2980" s="2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29"/>
      <c r="N2980" s="3"/>
    </row>
    <row r="2981" spans="1:14" s="4" customFormat="1" ht="10.5">
      <c r="A2981" s="34"/>
      <c r="B2981" s="2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29"/>
      <c r="N2981" s="3"/>
    </row>
    <row r="2982" spans="1:14" s="4" customFormat="1" ht="10.5">
      <c r="A2982" s="34"/>
      <c r="B2982" s="2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29"/>
      <c r="N2982" s="3"/>
    </row>
    <row r="2983" spans="1:14" s="4" customFormat="1" ht="10.5">
      <c r="A2983" s="34"/>
      <c r="B2983" s="2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29"/>
      <c r="N2983" s="3"/>
    </row>
    <row r="2984" spans="1:14" s="4" customFormat="1" ht="10.5">
      <c r="A2984" s="34"/>
      <c r="B2984" s="2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29"/>
      <c r="N2984" s="3"/>
    </row>
    <row r="2985" spans="1:14" s="4" customFormat="1" ht="10.5">
      <c r="A2985" s="34"/>
      <c r="B2985" s="2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29"/>
      <c r="N2985" s="3"/>
    </row>
    <row r="2986" spans="1:14" s="4" customFormat="1" ht="10.5">
      <c r="A2986" s="34"/>
      <c r="B2986" s="2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29"/>
      <c r="N2986" s="3"/>
    </row>
    <row r="2987" spans="1:14" s="4" customFormat="1" ht="10.5">
      <c r="A2987" s="34"/>
      <c r="B2987" s="2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29"/>
      <c r="N2987" s="3"/>
    </row>
    <row r="2988" spans="1:14" s="4" customFormat="1" ht="10.5">
      <c r="A2988" s="34"/>
      <c r="B2988" s="2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29"/>
      <c r="N2988" s="3"/>
    </row>
    <row r="2989" spans="1:14" s="4" customFormat="1" ht="10.5">
      <c r="A2989" s="34"/>
      <c r="B2989" s="2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29"/>
      <c r="N2989" s="3"/>
    </row>
    <row r="2990" spans="1:14" s="4" customFormat="1" ht="10.5">
      <c r="A2990" s="34"/>
      <c r="B2990" s="2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29"/>
      <c r="N2990" s="3"/>
    </row>
    <row r="2991" spans="1:14" s="4" customFormat="1" ht="10.5">
      <c r="A2991" s="34"/>
      <c r="B2991" s="2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29"/>
      <c r="N2991" s="3"/>
    </row>
    <row r="2992" spans="1:14" s="4" customFormat="1" ht="10.5">
      <c r="A2992" s="34"/>
      <c r="B2992" s="2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29"/>
      <c r="N2992" s="3"/>
    </row>
    <row r="2993" spans="1:14" s="4" customFormat="1" ht="10.5">
      <c r="A2993" s="34"/>
      <c r="B2993" s="2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29"/>
      <c r="N2993" s="3"/>
    </row>
    <row r="2994" spans="1:14" s="4" customFormat="1" ht="10.5">
      <c r="A2994" s="34"/>
      <c r="B2994" s="2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29"/>
      <c r="N2994" s="3"/>
    </row>
    <row r="2995" spans="1:14" s="4" customFormat="1" ht="10.5">
      <c r="A2995" s="34"/>
      <c r="B2995" s="2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29"/>
      <c r="N2995" s="3"/>
    </row>
    <row r="2996" spans="1:14" s="4" customFormat="1" ht="10.5">
      <c r="A2996" s="34"/>
      <c r="B2996" s="2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29"/>
      <c r="N2996" s="3"/>
    </row>
    <row r="2997" spans="1:14" s="4" customFormat="1" ht="10.5">
      <c r="A2997" s="34"/>
      <c r="B2997" s="2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29"/>
      <c r="N2997" s="3"/>
    </row>
    <row r="2998" spans="1:14" s="4" customFormat="1" ht="10.5">
      <c r="A2998" s="34"/>
      <c r="B2998" s="2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29"/>
      <c r="N2998" s="3"/>
    </row>
    <row r="2999" spans="1:14" s="4" customFormat="1" ht="10.5">
      <c r="A2999" s="34"/>
      <c r="B2999" s="2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29"/>
      <c r="N2999" s="3"/>
    </row>
    <row r="3000" spans="1:14" s="4" customFormat="1" ht="10.5">
      <c r="A3000" s="34"/>
      <c r="B3000" s="2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29"/>
      <c r="N3000" s="3"/>
    </row>
    <row r="3001" spans="1:14" s="4" customFormat="1" ht="10.5">
      <c r="A3001" s="34"/>
      <c r="B3001" s="2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29"/>
      <c r="N3001" s="3"/>
    </row>
    <row r="3002" spans="1:14" s="4" customFormat="1" ht="10.5">
      <c r="A3002" s="34"/>
      <c r="B3002" s="2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29"/>
      <c r="N3002" s="3"/>
    </row>
    <row r="3003" spans="1:14" s="4" customFormat="1" ht="10.5">
      <c r="A3003" s="34"/>
      <c r="B3003" s="2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29"/>
      <c r="N3003" s="3"/>
    </row>
    <row r="3004" spans="1:14" s="4" customFormat="1" ht="10.5">
      <c r="A3004" s="34"/>
      <c r="B3004" s="2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29"/>
      <c r="N3004" s="3"/>
    </row>
    <row r="3005" spans="1:14" s="4" customFormat="1" ht="10.5">
      <c r="A3005" s="34"/>
      <c r="B3005" s="2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29"/>
      <c r="N3005" s="3"/>
    </row>
    <row r="3006" spans="1:14" s="4" customFormat="1" ht="10.5">
      <c r="A3006" s="34"/>
      <c r="B3006" s="2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29"/>
      <c r="N3006" s="3"/>
    </row>
    <row r="3007" spans="1:14" s="4" customFormat="1" ht="10.5">
      <c r="A3007" s="34"/>
      <c r="B3007" s="2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29"/>
      <c r="N3007" s="3"/>
    </row>
    <row r="3008" spans="1:14" s="4" customFormat="1" ht="10.5">
      <c r="A3008" s="34"/>
      <c r="B3008" s="2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29"/>
      <c r="N3008" s="3"/>
    </row>
    <row r="3009" spans="1:14" s="4" customFormat="1" ht="10.5">
      <c r="A3009" s="34"/>
      <c r="B3009" s="2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29"/>
      <c r="N3009" s="3"/>
    </row>
    <row r="3010" spans="1:14" s="4" customFormat="1" ht="10.5">
      <c r="A3010" s="34"/>
      <c r="B3010" s="2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29"/>
      <c r="N3010" s="3"/>
    </row>
    <row r="3011" spans="1:14" s="4" customFormat="1" ht="10.5">
      <c r="A3011" s="34"/>
      <c r="B3011" s="2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29"/>
      <c r="N3011" s="3"/>
    </row>
    <row r="3012" spans="1:14" s="4" customFormat="1" ht="10.5">
      <c r="A3012" s="34"/>
      <c r="B3012" s="2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29"/>
      <c r="N3012" s="3"/>
    </row>
    <row r="3013" spans="1:14" s="4" customFormat="1" ht="10.5">
      <c r="A3013" s="34"/>
      <c r="B3013" s="2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29"/>
      <c r="N3013" s="3"/>
    </row>
    <row r="3014" spans="1:14" s="4" customFormat="1" ht="10.5">
      <c r="A3014" s="34"/>
      <c r="B3014" s="2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29"/>
      <c r="N3014" s="3"/>
    </row>
    <row r="3015" spans="1:14" s="4" customFormat="1" ht="10.5">
      <c r="A3015" s="34"/>
      <c r="B3015" s="2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29"/>
      <c r="N3015" s="3"/>
    </row>
    <row r="3016" spans="1:14" s="4" customFormat="1" ht="10.5">
      <c r="A3016" s="34"/>
      <c r="B3016" s="2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29"/>
      <c r="N3016" s="3"/>
    </row>
    <row r="3017" spans="1:14" s="4" customFormat="1" ht="10.5">
      <c r="A3017" s="34"/>
      <c r="B3017" s="2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29"/>
      <c r="N3017" s="3"/>
    </row>
    <row r="3018" spans="1:14" s="4" customFormat="1" ht="10.5">
      <c r="A3018" s="34"/>
      <c r="B3018" s="2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29"/>
      <c r="N3018" s="3"/>
    </row>
    <row r="3019" spans="1:14" s="4" customFormat="1" ht="10.5">
      <c r="A3019" s="34"/>
      <c r="B3019" s="2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29"/>
      <c r="N3019" s="3"/>
    </row>
    <row r="3020" spans="1:14" s="4" customFormat="1" ht="10.5">
      <c r="A3020" s="34"/>
      <c r="B3020" s="2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29"/>
      <c r="N3020" s="3"/>
    </row>
    <row r="3021" spans="1:14" s="4" customFormat="1" ht="10.5">
      <c r="A3021" s="34"/>
      <c r="B3021" s="2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29"/>
      <c r="N3021" s="3"/>
    </row>
    <row r="3022" spans="1:14" s="4" customFormat="1" ht="10.5">
      <c r="A3022" s="34"/>
      <c r="B3022" s="2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29"/>
      <c r="N3022" s="3"/>
    </row>
    <row r="3023" spans="1:14" s="4" customFormat="1" ht="10.5">
      <c r="A3023" s="34"/>
      <c r="B3023" s="2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29"/>
      <c r="N3023" s="3"/>
    </row>
    <row r="3024" spans="1:14" s="4" customFormat="1" ht="10.5">
      <c r="A3024" s="34"/>
      <c r="B3024" s="2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29"/>
      <c r="N3024" s="3"/>
    </row>
    <row r="3025" spans="1:14" s="4" customFormat="1" ht="10.5">
      <c r="A3025" s="34"/>
      <c r="B3025" s="2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29"/>
      <c r="N3025" s="3"/>
    </row>
    <row r="3026" spans="1:14" s="4" customFormat="1" ht="10.5">
      <c r="A3026" s="34"/>
      <c r="B3026" s="2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29"/>
      <c r="N3026" s="3"/>
    </row>
    <row r="3027" spans="1:14" s="4" customFormat="1" ht="10.5">
      <c r="A3027" s="34"/>
      <c r="B3027" s="2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29"/>
      <c r="N3027" s="3"/>
    </row>
    <row r="3028" spans="1:14" s="4" customFormat="1" ht="10.5">
      <c r="A3028" s="34"/>
      <c r="B3028" s="2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29"/>
      <c r="N3028" s="3"/>
    </row>
    <row r="3029" spans="1:14" s="4" customFormat="1" ht="10.5">
      <c r="A3029" s="34"/>
      <c r="B3029" s="2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29"/>
      <c r="N3029" s="3"/>
    </row>
    <row r="3030" spans="1:14" s="4" customFormat="1" ht="10.5">
      <c r="A3030" s="34"/>
      <c r="B3030" s="2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29"/>
      <c r="N3030" s="3"/>
    </row>
    <row r="3031" spans="1:14" s="4" customFormat="1" ht="10.5">
      <c r="A3031" s="34"/>
      <c r="B3031" s="2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29"/>
      <c r="N3031" s="3"/>
    </row>
    <row r="3032" spans="1:14" s="4" customFormat="1" ht="10.5">
      <c r="A3032" s="34"/>
      <c r="B3032" s="2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29"/>
      <c r="N3032" s="3"/>
    </row>
    <row r="3033" spans="1:14" s="4" customFormat="1" ht="10.5">
      <c r="A3033" s="34"/>
      <c r="B3033" s="2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29"/>
      <c r="N3033" s="3"/>
    </row>
    <row r="3034" spans="1:14" s="4" customFormat="1" ht="10.5">
      <c r="A3034" s="34"/>
      <c r="B3034" s="2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29"/>
      <c r="N3034" s="3"/>
    </row>
    <row r="3035" spans="1:14" s="4" customFormat="1" ht="10.5">
      <c r="A3035" s="34"/>
      <c r="B3035" s="2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29"/>
      <c r="N3035" s="3"/>
    </row>
    <row r="3036" spans="1:14" s="4" customFormat="1" ht="10.5">
      <c r="A3036" s="34"/>
      <c r="B3036" s="2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29"/>
      <c r="N3036" s="3"/>
    </row>
    <row r="3037" spans="1:14" s="4" customFormat="1" ht="10.5">
      <c r="A3037" s="34"/>
      <c r="B3037" s="2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29"/>
      <c r="N3037" s="3"/>
    </row>
    <row r="3038" spans="1:14" s="4" customFormat="1" ht="10.5">
      <c r="A3038" s="34"/>
      <c r="B3038" s="2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29"/>
      <c r="N3038" s="3"/>
    </row>
    <row r="3039" spans="1:14" s="4" customFormat="1" ht="10.5">
      <c r="A3039" s="34"/>
      <c r="B3039" s="2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29"/>
      <c r="N3039" s="3"/>
    </row>
    <row r="3040" spans="1:14" s="4" customFormat="1" ht="10.5">
      <c r="A3040" s="34"/>
      <c r="B3040" s="2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29"/>
      <c r="N3040" s="3"/>
    </row>
    <row r="3041" spans="1:14" s="4" customFormat="1" ht="10.5">
      <c r="A3041" s="34"/>
      <c r="B3041" s="2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29"/>
      <c r="N3041" s="3"/>
    </row>
    <row r="3042" spans="1:14" s="4" customFormat="1" ht="10.5">
      <c r="A3042" s="34"/>
      <c r="B3042" s="2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29"/>
      <c r="N3042" s="3"/>
    </row>
    <row r="3043" spans="1:14" s="4" customFormat="1" ht="10.5">
      <c r="A3043" s="34"/>
      <c r="B3043" s="2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29"/>
      <c r="N3043" s="3"/>
    </row>
    <row r="3044" spans="1:14" s="4" customFormat="1" ht="10.5">
      <c r="A3044" s="34"/>
      <c r="B3044" s="2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29"/>
      <c r="N3044" s="3"/>
    </row>
    <row r="3045" spans="1:14" s="4" customFormat="1" ht="10.5">
      <c r="A3045" s="34"/>
      <c r="B3045" s="2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29"/>
      <c r="N3045" s="3"/>
    </row>
    <row r="3046" spans="1:14" s="4" customFormat="1" ht="10.5">
      <c r="A3046" s="34"/>
      <c r="B3046" s="2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29"/>
      <c r="N3046" s="3"/>
    </row>
    <row r="3047" spans="1:14" s="4" customFormat="1" ht="10.5">
      <c r="A3047" s="34"/>
      <c r="B3047" s="2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29"/>
      <c r="N3047" s="3"/>
    </row>
    <row r="3048" spans="1:14" s="4" customFormat="1" ht="10.5">
      <c r="A3048" s="34"/>
      <c r="B3048" s="2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29"/>
      <c r="N3048" s="3"/>
    </row>
    <row r="3049" spans="1:14" s="4" customFormat="1" ht="10.5">
      <c r="A3049" s="34"/>
      <c r="B3049" s="2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29"/>
      <c r="N3049" s="3"/>
    </row>
    <row r="3050" spans="1:14" s="4" customFormat="1" ht="10.5">
      <c r="A3050" s="34"/>
      <c r="B3050" s="2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29"/>
      <c r="N3050" s="3"/>
    </row>
    <row r="3051" spans="1:14" s="4" customFormat="1" ht="10.5">
      <c r="A3051" s="34"/>
      <c r="B3051" s="2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29"/>
      <c r="N3051" s="3"/>
    </row>
    <row r="3052" spans="1:14" s="4" customFormat="1" ht="10.5">
      <c r="A3052" s="34"/>
      <c r="B3052" s="2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29"/>
      <c r="N3052" s="3"/>
    </row>
    <row r="3053" spans="1:14" s="4" customFormat="1" ht="10.5">
      <c r="A3053" s="34"/>
      <c r="B3053" s="2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29"/>
      <c r="N3053" s="3"/>
    </row>
    <row r="3054" spans="1:14" s="4" customFormat="1" ht="10.5">
      <c r="A3054" s="34"/>
      <c r="B3054" s="2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29"/>
      <c r="N3054" s="3"/>
    </row>
    <row r="3055" spans="1:14" s="4" customFormat="1" ht="10.5">
      <c r="A3055" s="34"/>
      <c r="B3055" s="2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29"/>
      <c r="N3055" s="3"/>
    </row>
    <row r="3056" spans="1:14" s="4" customFormat="1" ht="10.5">
      <c r="A3056" s="34"/>
      <c r="B3056" s="2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29"/>
      <c r="N3056" s="3"/>
    </row>
    <row r="3057" spans="1:14" s="4" customFormat="1" ht="10.5">
      <c r="A3057" s="34"/>
      <c r="B3057" s="2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29"/>
      <c r="N3057" s="3"/>
    </row>
    <row r="3058" spans="1:14" s="4" customFormat="1" ht="10.5">
      <c r="A3058" s="34"/>
      <c r="B3058" s="2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29"/>
      <c r="N3058" s="3"/>
    </row>
    <row r="3059" spans="1:14" s="4" customFormat="1" ht="10.5">
      <c r="A3059" s="34"/>
      <c r="B3059" s="2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29"/>
      <c r="N3059" s="3"/>
    </row>
    <row r="3060" spans="1:14" s="4" customFormat="1" ht="10.5">
      <c r="A3060" s="34"/>
      <c r="B3060" s="2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29"/>
      <c r="N3060" s="3"/>
    </row>
    <row r="3061" spans="1:14" s="4" customFormat="1" ht="10.5">
      <c r="A3061" s="34"/>
      <c r="B3061" s="2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29"/>
      <c r="N3061" s="3"/>
    </row>
    <row r="3062" spans="1:14" s="4" customFormat="1" ht="10.5">
      <c r="A3062" s="34"/>
      <c r="B3062" s="2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29"/>
      <c r="N3062" s="3"/>
    </row>
    <row r="3063" spans="1:14" s="4" customFormat="1" ht="10.5">
      <c r="A3063" s="34"/>
      <c r="B3063" s="2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29"/>
      <c r="N3063" s="3"/>
    </row>
    <row r="3064" spans="1:14" s="4" customFormat="1" ht="10.5">
      <c r="A3064" s="34"/>
      <c r="B3064" s="2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29"/>
      <c r="N3064" s="3"/>
    </row>
    <row r="3065" spans="1:14" s="4" customFormat="1" ht="10.5">
      <c r="A3065" s="34"/>
      <c r="B3065" s="2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29"/>
      <c r="N3065" s="3"/>
    </row>
    <row r="3066" spans="1:14" s="4" customFormat="1" ht="10.5">
      <c r="A3066" s="34"/>
      <c r="B3066" s="2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29"/>
      <c r="N3066" s="3"/>
    </row>
    <row r="3067" spans="1:14" s="4" customFormat="1" ht="10.5">
      <c r="A3067" s="34"/>
      <c r="B3067" s="2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29"/>
      <c r="N3067" s="3"/>
    </row>
    <row r="3068" spans="1:14" s="4" customFormat="1" ht="10.5">
      <c r="A3068" s="34"/>
      <c r="B3068" s="2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29"/>
      <c r="N3068" s="3"/>
    </row>
    <row r="3069" spans="1:14" s="4" customFormat="1" ht="10.5">
      <c r="A3069" s="34"/>
      <c r="B3069" s="2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29"/>
      <c r="N3069" s="3"/>
    </row>
    <row r="3070" spans="1:14" s="4" customFormat="1" ht="10.5">
      <c r="A3070" s="34"/>
      <c r="B3070" s="2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29"/>
      <c r="N3070" s="3"/>
    </row>
    <row r="3071" spans="1:14" s="4" customFormat="1" ht="10.5">
      <c r="A3071" s="34"/>
      <c r="B3071" s="2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29"/>
      <c r="N3071" s="3"/>
    </row>
    <row r="3072" spans="1:14" s="4" customFormat="1" ht="10.5">
      <c r="A3072" s="34"/>
      <c r="B3072" s="2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29"/>
      <c r="N3072" s="3"/>
    </row>
    <row r="3073" spans="1:14" s="4" customFormat="1" ht="10.5">
      <c r="A3073" s="34"/>
      <c r="B3073" s="2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29"/>
      <c r="N3073" s="3"/>
    </row>
    <row r="3074" spans="1:14" s="4" customFormat="1" ht="10.5">
      <c r="A3074" s="34"/>
      <c r="B3074" s="2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29"/>
      <c r="N3074" s="3"/>
    </row>
    <row r="3075" spans="1:14" s="4" customFormat="1" ht="10.5">
      <c r="A3075" s="34"/>
      <c r="B3075" s="2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29"/>
      <c r="N3075" s="3"/>
    </row>
    <row r="3076" spans="1:14" s="4" customFormat="1" ht="10.5">
      <c r="A3076" s="34"/>
      <c r="B3076" s="2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29"/>
      <c r="N3076" s="3"/>
    </row>
    <row r="3077" spans="1:14" s="4" customFormat="1" ht="10.5">
      <c r="A3077" s="34"/>
      <c r="B3077" s="2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29"/>
      <c r="N3077" s="3"/>
    </row>
    <row r="3078" spans="1:14" s="4" customFormat="1" ht="10.5">
      <c r="A3078" s="34"/>
      <c r="B3078" s="2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29"/>
      <c r="N3078" s="3"/>
    </row>
    <row r="3079" spans="1:14" s="4" customFormat="1" ht="10.5">
      <c r="A3079" s="34"/>
      <c r="B3079" s="2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29"/>
      <c r="N3079" s="3"/>
    </row>
    <row r="3080" spans="1:14" s="4" customFormat="1" ht="10.5">
      <c r="A3080" s="34"/>
      <c r="B3080" s="2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29"/>
      <c r="N3080" s="3"/>
    </row>
    <row r="3081" spans="1:14" s="4" customFormat="1" ht="10.5">
      <c r="A3081" s="34"/>
      <c r="B3081" s="2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29"/>
      <c r="N3081" s="3"/>
    </row>
    <row r="3082" spans="1:14" s="4" customFormat="1" ht="10.5">
      <c r="A3082" s="34"/>
      <c r="B3082" s="2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29"/>
      <c r="N3082" s="3"/>
    </row>
    <row r="3083" spans="1:14" s="4" customFormat="1" ht="10.5">
      <c r="A3083" s="34"/>
      <c r="B3083" s="2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29"/>
      <c r="N3083" s="3"/>
    </row>
    <row r="3084" spans="1:14" s="4" customFormat="1" ht="10.5">
      <c r="A3084" s="34"/>
      <c r="B3084" s="2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29"/>
      <c r="N3084" s="3"/>
    </row>
    <row r="3085" spans="1:14" s="4" customFormat="1" ht="10.5">
      <c r="A3085" s="34"/>
      <c r="B3085" s="2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29"/>
      <c r="N3085" s="3"/>
    </row>
    <row r="3086" spans="1:14" s="4" customFormat="1" ht="10.5">
      <c r="A3086" s="34"/>
      <c r="B3086" s="2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29"/>
      <c r="N3086" s="3"/>
    </row>
    <row r="3087" spans="1:14" s="4" customFormat="1" ht="10.5">
      <c r="A3087" s="34"/>
      <c r="B3087" s="2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29"/>
      <c r="N3087" s="3"/>
    </row>
    <row r="3088" spans="1:14" s="4" customFormat="1" ht="10.5">
      <c r="A3088" s="34"/>
      <c r="B3088" s="2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29"/>
      <c r="N3088" s="3"/>
    </row>
    <row r="3089" spans="1:14" s="4" customFormat="1" ht="10.5">
      <c r="A3089" s="34"/>
      <c r="B3089" s="2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29"/>
      <c r="N3089" s="3"/>
    </row>
    <row r="3090" spans="1:14" s="4" customFormat="1" ht="10.5">
      <c r="A3090" s="34"/>
      <c r="B3090" s="2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29"/>
      <c r="N3090" s="3"/>
    </row>
    <row r="3091" spans="1:14" s="4" customFormat="1" ht="10.5">
      <c r="A3091" s="34"/>
      <c r="B3091" s="2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29"/>
      <c r="N3091" s="3"/>
    </row>
    <row r="3092" spans="1:14" s="4" customFormat="1" ht="10.5">
      <c r="A3092" s="34"/>
      <c r="B3092" s="2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29"/>
      <c r="N3092" s="3"/>
    </row>
    <row r="3093" spans="1:14" s="4" customFormat="1" ht="10.5">
      <c r="A3093" s="34"/>
      <c r="B3093" s="2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29"/>
      <c r="N3093" s="3"/>
    </row>
    <row r="3094" spans="1:14" s="4" customFormat="1" ht="10.5">
      <c r="A3094" s="34"/>
      <c r="B3094" s="2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29"/>
      <c r="N3094" s="3"/>
    </row>
    <row r="3095" spans="1:14" s="4" customFormat="1" ht="10.5">
      <c r="A3095" s="34"/>
      <c r="B3095" s="2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29"/>
      <c r="N3095" s="3"/>
    </row>
    <row r="3096" spans="1:14" s="4" customFormat="1" ht="10.5">
      <c r="A3096" s="34"/>
      <c r="B3096" s="2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29"/>
      <c r="N3096" s="3"/>
    </row>
    <row r="3097" spans="1:14" s="4" customFormat="1" ht="10.5">
      <c r="A3097" s="34"/>
      <c r="B3097" s="2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29"/>
      <c r="N3097" s="3"/>
    </row>
    <row r="3098" spans="1:14" s="4" customFormat="1" ht="10.5">
      <c r="A3098" s="34"/>
      <c r="B3098" s="2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29"/>
      <c r="N3098" s="3"/>
    </row>
    <row r="3099" spans="1:14" s="4" customFormat="1" ht="10.5">
      <c r="A3099" s="34"/>
      <c r="B3099" s="2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29"/>
      <c r="N3099" s="3"/>
    </row>
    <row r="3100" spans="1:14" s="4" customFormat="1" ht="10.5">
      <c r="A3100" s="34"/>
      <c r="B3100" s="2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29"/>
      <c r="N3100" s="3"/>
    </row>
    <row r="3101" spans="1:14" s="4" customFormat="1" ht="10.5">
      <c r="A3101" s="34"/>
      <c r="B3101" s="2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29"/>
      <c r="N3101" s="3"/>
    </row>
    <row r="3102" spans="1:14" s="4" customFormat="1" ht="10.5">
      <c r="A3102" s="34"/>
      <c r="B3102" s="2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29"/>
      <c r="N3102" s="3"/>
    </row>
    <row r="3103" spans="1:14" s="4" customFormat="1" ht="10.5">
      <c r="A3103" s="34"/>
      <c r="B3103" s="2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29"/>
      <c r="N3103" s="3"/>
    </row>
    <row r="3104" spans="1:14" s="4" customFormat="1" ht="10.5">
      <c r="A3104" s="34"/>
      <c r="B3104" s="2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29"/>
      <c r="N3104" s="3"/>
    </row>
    <row r="3105" spans="1:14" s="4" customFormat="1" ht="10.5">
      <c r="A3105" s="34"/>
      <c r="B3105" s="2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29"/>
      <c r="N3105" s="3"/>
    </row>
    <row r="3106" spans="1:14" s="4" customFormat="1" ht="10.5">
      <c r="A3106" s="34"/>
      <c r="B3106" s="2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29"/>
      <c r="N3106" s="3"/>
    </row>
    <row r="3107" spans="1:14" s="4" customFormat="1" ht="10.5">
      <c r="A3107" s="34"/>
      <c r="B3107" s="2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29"/>
      <c r="N3107" s="3"/>
    </row>
    <row r="3108" spans="1:14" s="4" customFormat="1" ht="10.5">
      <c r="A3108" s="34"/>
      <c r="B3108" s="2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29"/>
      <c r="N3108" s="3"/>
    </row>
    <row r="3109" spans="1:14" s="4" customFormat="1" ht="10.5">
      <c r="A3109" s="34"/>
      <c r="B3109" s="2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29"/>
      <c r="N3109" s="3"/>
    </row>
    <row r="3110" spans="1:14" s="4" customFormat="1" ht="10.5">
      <c r="A3110" s="34"/>
      <c r="B3110" s="2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29"/>
      <c r="N3110" s="3"/>
    </row>
    <row r="3111" spans="1:14" s="4" customFormat="1" ht="10.5">
      <c r="A3111" s="34"/>
      <c r="B3111" s="2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29"/>
      <c r="N3111" s="3"/>
    </row>
    <row r="3112" spans="1:14" s="4" customFormat="1" ht="10.5">
      <c r="A3112" s="34"/>
      <c r="B3112" s="2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29"/>
      <c r="N3112" s="3"/>
    </row>
    <row r="3113" spans="1:14" s="4" customFormat="1" ht="10.5">
      <c r="A3113" s="34"/>
      <c r="B3113" s="2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29"/>
      <c r="N3113" s="3"/>
    </row>
    <row r="3114" spans="1:14" s="4" customFormat="1" ht="10.5">
      <c r="A3114" s="34"/>
      <c r="B3114" s="2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29"/>
      <c r="N3114" s="3"/>
    </row>
    <row r="3115" spans="1:14" s="4" customFormat="1" ht="10.5">
      <c r="A3115" s="34"/>
      <c r="B3115" s="2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29"/>
      <c r="N3115" s="3"/>
    </row>
    <row r="3116" spans="1:14" s="4" customFormat="1" ht="10.5">
      <c r="A3116" s="34"/>
      <c r="B3116" s="2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29"/>
      <c r="N3116" s="3"/>
    </row>
    <row r="3117" spans="1:14" s="4" customFormat="1" ht="10.5">
      <c r="A3117" s="34"/>
      <c r="B3117" s="2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29"/>
      <c r="N3117" s="3"/>
    </row>
    <row r="3118" spans="1:14" s="4" customFormat="1" ht="10.5">
      <c r="A3118" s="34"/>
      <c r="B3118" s="2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29"/>
      <c r="N3118" s="3"/>
    </row>
    <row r="3119" spans="1:14" s="4" customFormat="1" ht="10.5">
      <c r="A3119" s="34"/>
      <c r="B3119" s="2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29"/>
      <c r="N3119" s="3"/>
    </row>
    <row r="3120" spans="1:14" s="4" customFormat="1" ht="10.5">
      <c r="A3120" s="34"/>
      <c r="B3120" s="2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29"/>
      <c r="N3120" s="3"/>
    </row>
    <row r="3121" spans="1:14" s="4" customFormat="1" ht="10.5">
      <c r="A3121" s="34"/>
      <c r="B3121" s="2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29"/>
      <c r="N3121" s="3"/>
    </row>
    <row r="3122" spans="1:14" s="4" customFormat="1" ht="10.5">
      <c r="A3122" s="34"/>
      <c r="B3122" s="2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29"/>
      <c r="N3122" s="3"/>
    </row>
    <row r="3123" spans="1:14" s="4" customFormat="1" ht="10.5">
      <c r="A3123" s="34"/>
      <c r="B3123" s="2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29"/>
      <c r="N3123" s="3"/>
    </row>
    <row r="3124" spans="1:14" s="4" customFormat="1" ht="10.5">
      <c r="A3124" s="34"/>
      <c r="B3124" s="2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29"/>
      <c r="N3124" s="3"/>
    </row>
    <row r="3125" spans="1:14" s="4" customFormat="1" ht="10.5">
      <c r="A3125" s="34"/>
      <c r="B3125" s="2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29"/>
      <c r="N3125" s="3"/>
    </row>
    <row r="3126" spans="1:14" s="4" customFormat="1" ht="10.5">
      <c r="A3126" s="34"/>
      <c r="B3126" s="2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29"/>
      <c r="N3126" s="3"/>
    </row>
    <row r="3127" spans="1:14" s="4" customFormat="1" ht="10.5">
      <c r="A3127" s="34"/>
      <c r="B3127" s="2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29"/>
      <c r="N3127" s="3"/>
    </row>
    <row r="3128" spans="1:14" s="4" customFormat="1" ht="10.5">
      <c r="A3128" s="34"/>
      <c r="B3128" s="2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29"/>
      <c r="N3128" s="3"/>
    </row>
    <row r="3129" spans="1:14" s="4" customFormat="1" ht="10.5">
      <c r="A3129" s="34"/>
      <c r="B3129" s="2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29"/>
      <c r="N3129" s="3"/>
    </row>
    <row r="3130" spans="1:14" s="4" customFormat="1" ht="10.5">
      <c r="A3130" s="34"/>
      <c r="B3130" s="2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29"/>
      <c r="N3130" s="3"/>
    </row>
    <row r="3131" spans="1:14" s="4" customFormat="1" ht="10.5">
      <c r="A3131" s="34"/>
      <c r="B3131" s="2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29"/>
      <c r="N3131" s="3"/>
    </row>
    <row r="3132" spans="1:14" s="4" customFormat="1" ht="10.5">
      <c r="A3132" s="34"/>
      <c r="B3132" s="2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29"/>
      <c r="N3132" s="3"/>
    </row>
    <row r="3133" spans="1:14" s="4" customFormat="1" ht="10.5">
      <c r="A3133" s="34"/>
      <c r="B3133" s="2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29"/>
      <c r="N3133" s="3"/>
    </row>
    <row r="3134" spans="1:14" s="4" customFormat="1" ht="10.5">
      <c r="A3134" s="34"/>
      <c r="B3134" s="2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29"/>
      <c r="N3134" s="3"/>
    </row>
    <row r="3135" spans="1:14" s="4" customFormat="1" ht="10.5">
      <c r="A3135" s="34"/>
      <c r="B3135" s="2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29"/>
      <c r="N3135" s="3"/>
    </row>
    <row r="3136" spans="1:14" s="4" customFormat="1" ht="10.5">
      <c r="A3136" s="34"/>
      <c r="B3136" s="2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29"/>
      <c r="N3136" s="3"/>
    </row>
    <row r="3137" spans="1:14" s="4" customFormat="1" ht="10.5">
      <c r="A3137" s="34"/>
      <c r="B3137" s="2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29"/>
      <c r="N3137" s="3"/>
    </row>
    <row r="3138" spans="1:14" s="4" customFormat="1" ht="10.5">
      <c r="A3138" s="34"/>
      <c r="B3138" s="2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29"/>
      <c r="N3138" s="3"/>
    </row>
    <row r="3139" spans="1:14" s="4" customFormat="1" ht="10.5">
      <c r="A3139" s="34"/>
      <c r="B3139" s="2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29"/>
      <c r="N3139" s="3"/>
    </row>
    <row r="3140" spans="1:14" s="4" customFormat="1" ht="10.5">
      <c r="A3140" s="34"/>
      <c r="B3140" s="2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29"/>
      <c r="N3140" s="3"/>
    </row>
    <row r="3141" spans="1:14" s="4" customFormat="1" ht="10.5">
      <c r="A3141" s="34"/>
      <c r="B3141" s="2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29"/>
      <c r="N3141" s="3"/>
    </row>
    <row r="3142" spans="1:14" s="4" customFormat="1" ht="10.5">
      <c r="A3142" s="34"/>
      <c r="B3142" s="2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29"/>
      <c r="N3142" s="3"/>
    </row>
    <row r="3143" spans="1:14" s="4" customFormat="1" ht="10.5">
      <c r="A3143" s="34"/>
      <c r="B3143" s="2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29"/>
      <c r="N3143" s="3"/>
    </row>
    <row r="3144" spans="1:14" s="4" customFormat="1" ht="10.5">
      <c r="A3144" s="34"/>
      <c r="B3144" s="2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29"/>
      <c r="N3144" s="3"/>
    </row>
    <row r="3145" spans="1:14" s="4" customFormat="1" ht="10.5">
      <c r="A3145" s="34"/>
      <c r="B3145" s="2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29"/>
      <c r="N3145" s="3"/>
    </row>
    <row r="3146" spans="1:14" s="4" customFormat="1" ht="10.5">
      <c r="A3146" s="34"/>
      <c r="B3146" s="2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29"/>
      <c r="N3146" s="3"/>
    </row>
    <row r="3147" spans="1:14" s="4" customFormat="1" ht="10.5">
      <c r="A3147" s="34"/>
      <c r="B3147" s="2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29"/>
      <c r="N3147" s="3"/>
    </row>
    <row r="3148" spans="1:14" s="4" customFormat="1" ht="10.5">
      <c r="A3148" s="34"/>
      <c r="B3148" s="2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29"/>
      <c r="N3148" s="3"/>
    </row>
    <row r="3149" spans="1:14" s="4" customFormat="1" ht="10.5">
      <c r="A3149" s="34"/>
      <c r="B3149" s="2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29"/>
      <c r="N3149" s="3"/>
    </row>
    <row r="3150" spans="1:14" s="4" customFormat="1" ht="10.5">
      <c r="A3150" s="34"/>
      <c r="B3150" s="2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29"/>
      <c r="N3150" s="3"/>
    </row>
    <row r="3151" spans="1:14" s="4" customFormat="1" ht="10.5">
      <c r="A3151" s="34"/>
      <c r="B3151" s="2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29"/>
      <c r="N3151" s="3"/>
    </row>
    <row r="3152" spans="1:14" s="4" customFormat="1" ht="10.5">
      <c r="A3152" s="34"/>
      <c r="B3152" s="2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29"/>
      <c r="N3152" s="3"/>
    </row>
    <row r="3153" spans="1:14" s="4" customFormat="1" ht="10.5">
      <c r="A3153" s="34"/>
      <c r="B3153" s="2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29"/>
      <c r="N3153" s="3"/>
    </row>
    <row r="3154" spans="1:14" s="4" customFormat="1" ht="10.5">
      <c r="A3154" s="34"/>
      <c r="B3154" s="2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29"/>
      <c r="N3154" s="3"/>
    </row>
    <row r="3155" spans="1:14" s="4" customFormat="1" ht="10.5">
      <c r="A3155" s="34"/>
      <c r="B3155" s="2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29"/>
      <c r="N3155" s="3"/>
    </row>
    <row r="3156" spans="1:14" s="4" customFormat="1" ht="10.5">
      <c r="A3156" s="34"/>
      <c r="B3156" s="2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29"/>
      <c r="N3156" s="3"/>
    </row>
    <row r="3157" spans="1:14" s="4" customFormat="1" ht="10.5">
      <c r="A3157" s="34"/>
      <c r="B3157" s="2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29"/>
      <c r="N3157" s="3"/>
    </row>
    <row r="3158" spans="1:14" s="4" customFormat="1" ht="10.5">
      <c r="A3158" s="34"/>
      <c r="B3158" s="2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29"/>
      <c r="N3158" s="3"/>
    </row>
    <row r="3159" spans="1:14" s="4" customFormat="1" ht="10.5">
      <c r="A3159" s="34"/>
      <c r="B3159" s="2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29"/>
      <c r="N3159" s="3"/>
    </row>
    <row r="3160" spans="1:14" s="4" customFormat="1" ht="10.5">
      <c r="A3160" s="34"/>
      <c r="B3160" s="2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29"/>
      <c r="N3160" s="3"/>
    </row>
    <row r="3161" spans="1:14" s="4" customFormat="1" ht="10.5">
      <c r="A3161" s="34"/>
      <c r="B3161" s="2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29"/>
      <c r="N3161" s="3"/>
    </row>
    <row r="3162" spans="1:14" s="4" customFormat="1" ht="10.5">
      <c r="A3162" s="34"/>
      <c r="B3162" s="2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29"/>
      <c r="N3162" s="3"/>
    </row>
    <row r="3163" spans="1:14" s="4" customFormat="1" ht="10.5">
      <c r="A3163" s="34"/>
      <c r="B3163" s="2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29"/>
      <c r="N3163" s="3"/>
    </row>
    <row r="3164" spans="1:14" s="4" customFormat="1" ht="10.5">
      <c r="A3164" s="34"/>
      <c r="B3164" s="2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29"/>
      <c r="N3164" s="3"/>
    </row>
    <row r="3165" spans="1:14" s="4" customFormat="1" ht="10.5">
      <c r="A3165" s="34"/>
      <c r="B3165" s="2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29"/>
      <c r="N3165" s="3"/>
    </row>
    <row r="3166" spans="1:14" s="4" customFormat="1" ht="10.5">
      <c r="A3166" s="34"/>
      <c r="B3166" s="2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29"/>
      <c r="N3166" s="3"/>
    </row>
    <row r="3167" spans="1:14" s="4" customFormat="1" ht="10.5">
      <c r="A3167" s="34"/>
      <c r="B3167" s="2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29"/>
      <c r="N3167" s="3"/>
    </row>
    <row r="3168" spans="1:14" s="4" customFormat="1" ht="10.5">
      <c r="A3168" s="34"/>
      <c r="B3168" s="2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29"/>
      <c r="N3168" s="3"/>
    </row>
    <row r="3169" spans="1:14" s="4" customFormat="1" ht="10.5">
      <c r="A3169" s="34"/>
      <c r="B3169" s="2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29"/>
      <c r="N3169" s="3"/>
    </row>
    <row r="3170" spans="1:14" s="4" customFormat="1" ht="10.5">
      <c r="A3170" s="34"/>
      <c r="B3170" s="2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29"/>
      <c r="N3170" s="3"/>
    </row>
    <row r="3171" spans="1:14" s="4" customFormat="1" ht="10.5">
      <c r="A3171" s="34"/>
      <c r="B3171" s="2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29"/>
      <c r="N3171" s="3"/>
    </row>
    <row r="3172" spans="1:14" s="4" customFormat="1" ht="10.5">
      <c r="A3172" s="34"/>
      <c r="B3172" s="2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29"/>
      <c r="N3172" s="3"/>
    </row>
    <row r="3173" spans="1:14" s="4" customFormat="1" ht="10.5">
      <c r="A3173" s="34"/>
      <c r="B3173" s="2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29"/>
      <c r="N3173" s="3"/>
    </row>
    <row r="3174" spans="1:14" s="4" customFormat="1" ht="10.5">
      <c r="A3174" s="34"/>
      <c r="B3174" s="2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29"/>
      <c r="N3174" s="3"/>
    </row>
    <row r="3175" spans="1:14" s="4" customFormat="1" ht="10.5">
      <c r="A3175" s="34"/>
      <c r="B3175" s="2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29"/>
      <c r="N3175" s="3"/>
    </row>
    <row r="3176" spans="1:14" s="4" customFormat="1" ht="10.5">
      <c r="A3176" s="34"/>
      <c r="B3176" s="2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29"/>
      <c r="N3176" s="3"/>
    </row>
    <row r="3177" spans="1:14" s="4" customFormat="1" ht="10.5">
      <c r="A3177" s="34"/>
      <c r="B3177" s="2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29"/>
      <c r="N3177" s="3"/>
    </row>
    <row r="3178" spans="1:14" s="4" customFormat="1" ht="10.5">
      <c r="A3178" s="34"/>
      <c r="B3178" s="2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29"/>
      <c r="N3178" s="3"/>
    </row>
    <row r="3179" spans="1:14" s="4" customFormat="1" ht="10.5">
      <c r="A3179" s="34"/>
      <c r="B3179" s="2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29"/>
      <c r="N3179" s="3"/>
    </row>
    <row r="3180" spans="1:14" s="4" customFormat="1" ht="10.5">
      <c r="A3180" s="34"/>
      <c r="B3180" s="2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29"/>
      <c r="N3180" s="3"/>
    </row>
    <row r="3181" spans="1:14" s="4" customFormat="1" ht="10.5">
      <c r="A3181" s="34"/>
      <c r="B3181" s="2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29"/>
      <c r="N3181" s="3"/>
    </row>
    <row r="3182" spans="1:14" s="4" customFormat="1" ht="10.5">
      <c r="A3182" s="34"/>
      <c r="B3182" s="2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29"/>
      <c r="N3182" s="3"/>
    </row>
    <row r="3183" spans="1:14" s="4" customFormat="1" ht="10.5">
      <c r="A3183" s="34"/>
      <c r="B3183" s="2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29"/>
      <c r="N3183" s="3"/>
    </row>
    <row r="3184" spans="1:14" s="4" customFormat="1" ht="10.5">
      <c r="A3184" s="34"/>
      <c r="B3184" s="2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29"/>
      <c r="N3184" s="3"/>
    </row>
    <row r="3185" spans="1:14" s="4" customFormat="1" ht="10.5">
      <c r="A3185" s="34"/>
      <c r="B3185" s="2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29"/>
      <c r="N3185" s="3"/>
    </row>
    <row r="3186" spans="1:14" s="4" customFormat="1" ht="10.5">
      <c r="A3186" s="34"/>
      <c r="B3186" s="2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29"/>
      <c r="N3186" s="3"/>
    </row>
    <row r="3187" spans="1:14" s="4" customFormat="1" ht="10.5">
      <c r="A3187" s="34"/>
      <c r="B3187" s="2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29"/>
      <c r="N3187" s="3"/>
    </row>
    <row r="3188" spans="1:14" s="4" customFormat="1" ht="10.5">
      <c r="A3188" s="34"/>
      <c r="B3188" s="2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29"/>
      <c r="N3188" s="3"/>
    </row>
    <row r="3189" spans="1:14" s="4" customFormat="1" ht="10.5">
      <c r="A3189" s="34"/>
      <c r="B3189" s="2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29"/>
      <c r="N3189" s="3"/>
    </row>
    <row r="3190" spans="1:14" s="4" customFormat="1" ht="10.5">
      <c r="A3190" s="34"/>
      <c r="B3190" s="2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29"/>
      <c r="N3190" s="3"/>
    </row>
    <row r="3191" spans="1:14" s="4" customFormat="1" ht="10.5">
      <c r="A3191" s="34"/>
      <c r="B3191" s="2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29"/>
      <c r="N3191" s="3"/>
    </row>
    <row r="3192" spans="1:14" s="4" customFormat="1" ht="10.5">
      <c r="A3192" s="34"/>
      <c r="B3192" s="2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29"/>
      <c r="N3192" s="3"/>
    </row>
    <row r="3193" spans="1:14" s="4" customFormat="1" ht="10.5">
      <c r="A3193" s="34"/>
      <c r="B3193" s="2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29"/>
      <c r="N3193" s="3"/>
    </row>
    <row r="3194" spans="1:14" s="4" customFormat="1" ht="10.5">
      <c r="A3194" s="34"/>
      <c r="B3194" s="2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29"/>
      <c r="N3194" s="3"/>
    </row>
    <row r="3195" spans="1:14" s="4" customFormat="1" ht="10.5">
      <c r="A3195" s="34"/>
      <c r="B3195" s="2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29"/>
      <c r="N3195" s="3"/>
    </row>
    <row r="3196" spans="1:14" s="4" customFormat="1" ht="10.5">
      <c r="A3196" s="34"/>
      <c r="B3196" s="2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29"/>
      <c r="N3196" s="3"/>
    </row>
    <row r="3197" spans="1:14" s="4" customFormat="1" ht="10.5">
      <c r="A3197" s="34"/>
      <c r="B3197" s="2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29"/>
      <c r="N3197" s="3"/>
    </row>
    <row r="3198" spans="1:14" s="4" customFormat="1" ht="10.5">
      <c r="A3198" s="34"/>
      <c r="B3198" s="2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29"/>
      <c r="N3198" s="3"/>
    </row>
    <row r="3199" spans="1:14" s="4" customFormat="1" ht="10.5">
      <c r="A3199" s="34"/>
      <c r="B3199" s="2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29"/>
      <c r="N3199" s="3"/>
    </row>
    <row r="3200" spans="1:14" s="4" customFormat="1" ht="10.5">
      <c r="A3200" s="34"/>
      <c r="B3200" s="2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29"/>
      <c r="N3200" s="3"/>
    </row>
    <row r="3201" spans="1:14" s="4" customFormat="1" ht="10.5">
      <c r="A3201" s="34"/>
      <c r="B3201" s="2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29"/>
      <c r="N3201" s="3"/>
    </row>
    <row r="3202" spans="1:14" s="4" customFormat="1" ht="10.5">
      <c r="A3202" s="34"/>
      <c r="B3202" s="2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29"/>
      <c r="N3202" s="3"/>
    </row>
    <row r="3203" spans="1:14" s="4" customFormat="1" ht="10.5">
      <c r="A3203" s="34"/>
      <c r="B3203" s="2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29"/>
      <c r="N3203" s="3"/>
    </row>
    <row r="3204" spans="1:14" s="4" customFormat="1" ht="10.5">
      <c r="A3204" s="34"/>
      <c r="B3204" s="2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29"/>
      <c r="N3204" s="3"/>
    </row>
    <row r="3205" spans="1:14" s="4" customFormat="1" ht="10.5">
      <c r="A3205" s="34"/>
      <c r="B3205" s="2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29"/>
      <c r="N3205" s="3"/>
    </row>
    <row r="3206" spans="1:14" s="4" customFormat="1" ht="10.5">
      <c r="A3206" s="34"/>
      <c r="B3206" s="2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29"/>
      <c r="N3206" s="3"/>
    </row>
    <row r="3207" spans="1:14" s="4" customFormat="1" ht="10.5">
      <c r="A3207" s="34"/>
      <c r="B3207" s="2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29"/>
      <c r="N3207" s="3"/>
    </row>
    <row r="3208" spans="1:14" s="4" customFormat="1" ht="10.5">
      <c r="A3208" s="34"/>
      <c r="B3208" s="2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29"/>
      <c r="N3208" s="3"/>
    </row>
    <row r="3209" spans="1:14" s="4" customFormat="1" ht="10.5">
      <c r="A3209" s="34"/>
      <c r="B3209" s="2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29"/>
      <c r="N3209" s="3"/>
    </row>
    <row r="3210" spans="1:14" s="4" customFormat="1" ht="10.5">
      <c r="A3210" s="34"/>
      <c r="B3210" s="2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29"/>
      <c r="N3210" s="3"/>
    </row>
    <row r="3211" spans="1:14" s="4" customFormat="1" ht="10.5">
      <c r="A3211" s="34"/>
      <c r="B3211" s="2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29"/>
      <c r="N3211" s="3"/>
    </row>
    <row r="3212" spans="1:14" s="4" customFormat="1" ht="10.5">
      <c r="A3212" s="34"/>
      <c r="B3212" s="2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29"/>
      <c r="N3212" s="3"/>
    </row>
    <row r="3213" spans="1:14" s="4" customFormat="1" ht="10.5">
      <c r="A3213" s="34"/>
      <c r="B3213" s="2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29"/>
      <c r="N3213" s="3"/>
    </row>
    <row r="3214" spans="1:14" s="4" customFormat="1" ht="10.5">
      <c r="A3214" s="34"/>
      <c r="B3214" s="2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29"/>
      <c r="N3214" s="3"/>
    </row>
    <row r="3215" spans="1:14" s="4" customFormat="1" ht="10.5">
      <c r="A3215" s="34"/>
      <c r="B3215" s="2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29"/>
      <c r="N3215" s="3"/>
    </row>
    <row r="3216" spans="1:14" s="4" customFormat="1" ht="10.5">
      <c r="A3216" s="34"/>
      <c r="B3216" s="2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29"/>
      <c r="N3216" s="3"/>
    </row>
    <row r="3217" spans="1:14" s="4" customFormat="1" ht="10.5">
      <c r="A3217" s="34"/>
      <c r="B3217" s="2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29"/>
      <c r="N3217" s="3"/>
    </row>
    <row r="3218" spans="1:14" s="4" customFormat="1" ht="10.5">
      <c r="A3218" s="34"/>
      <c r="B3218" s="2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29"/>
      <c r="N3218" s="3"/>
    </row>
    <row r="3219" spans="1:14" s="4" customFormat="1" ht="10.5">
      <c r="A3219" s="34"/>
      <c r="B3219" s="2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29"/>
      <c r="N3219" s="3"/>
    </row>
    <row r="3220" spans="1:14" s="4" customFormat="1" ht="10.5">
      <c r="A3220" s="34"/>
      <c r="B3220" s="2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29"/>
      <c r="N3220" s="3"/>
    </row>
    <row r="3221" spans="1:14" s="4" customFormat="1" ht="10.5">
      <c r="A3221" s="34"/>
      <c r="B3221" s="2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29"/>
      <c r="N3221" s="3"/>
    </row>
    <row r="3222" spans="1:14" s="4" customFormat="1" ht="10.5">
      <c r="A3222" s="34"/>
      <c r="B3222" s="2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29"/>
      <c r="N3222" s="3"/>
    </row>
    <row r="3223" spans="1:14" s="4" customFormat="1" ht="10.5">
      <c r="A3223" s="34"/>
      <c r="B3223" s="2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29"/>
      <c r="N3223" s="3"/>
    </row>
    <row r="3224" spans="1:14" s="4" customFormat="1" ht="10.5">
      <c r="A3224" s="34"/>
      <c r="B3224" s="2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29"/>
      <c r="N3224" s="3"/>
    </row>
    <row r="3225" spans="1:14" s="4" customFormat="1" ht="10.5">
      <c r="A3225" s="34"/>
      <c r="B3225" s="2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29"/>
      <c r="N3225" s="3"/>
    </row>
    <row r="3226" spans="1:14" s="4" customFormat="1" ht="10.5">
      <c r="A3226" s="34"/>
      <c r="B3226" s="2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29"/>
      <c r="N3226" s="3"/>
    </row>
    <row r="3227" spans="1:14" s="4" customFormat="1" ht="10.5">
      <c r="A3227" s="34"/>
      <c r="B3227" s="2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29"/>
      <c r="N3227" s="3"/>
    </row>
    <row r="3228" spans="1:14" s="4" customFormat="1" ht="10.5">
      <c r="A3228" s="34"/>
      <c r="B3228" s="2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29"/>
      <c r="N3228" s="3"/>
    </row>
    <row r="3229" spans="1:14" s="4" customFormat="1" ht="10.5">
      <c r="A3229" s="34"/>
      <c r="B3229" s="2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29"/>
      <c r="N3229" s="3"/>
    </row>
    <row r="3230" spans="1:14" s="4" customFormat="1" ht="10.5">
      <c r="A3230" s="34"/>
      <c r="B3230" s="2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29"/>
      <c r="N3230" s="3"/>
    </row>
    <row r="3231" spans="1:14" s="4" customFormat="1" ht="10.5">
      <c r="A3231" s="34"/>
      <c r="B3231" s="2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29"/>
      <c r="N3231" s="3"/>
    </row>
    <row r="3232" spans="1:14" s="4" customFormat="1" ht="10.5">
      <c r="A3232" s="34"/>
      <c r="B3232" s="2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29"/>
      <c r="N3232" s="3"/>
    </row>
    <row r="3233" spans="1:14" s="4" customFormat="1" ht="10.5">
      <c r="A3233" s="34"/>
      <c r="B3233" s="2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29"/>
      <c r="N3233" s="3"/>
    </row>
    <row r="3234" spans="1:14" s="4" customFormat="1" ht="10.5">
      <c r="A3234" s="34"/>
      <c r="B3234" s="2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29"/>
      <c r="N3234" s="3"/>
    </row>
    <row r="3235" spans="1:14" s="4" customFormat="1" ht="10.5">
      <c r="A3235" s="34"/>
      <c r="B3235" s="2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29"/>
      <c r="N3235" s="3"/>
    </row>
    <row r="3236" spans="1:14" s="4" customFormat="1" ht="10.5">
      <c r="A3236" s="34"/>
      <c r="B3236" s="2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29"/>
      <c r="N3236" s="3"/>
    </row>
    <row r="3237" spans="1:14" s="4" customFormat="1" ht="10.5">
      <c r="A3237" s="34"/>
      <c r="B3237" s="2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29"/>
      <c r="N3237" s="3"/>
    </row>
    <row r="3238" spans="1:14" s="4" customFormat="1" ht="10.5">
      <c r="A3238" s="34"/>
      <c r="B3238" s="2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29"/>
      <c r="N3238" s="3"/>
    </row>
    <row r="3239" spans="1:14" s="4" customFormat="1" ht="10.5">
      <c r="A3239" s="34"/>
      <c r="B3239" s="2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29"/>
      <c r="N3239" s="3"/>
    </row>
    <row r="3240" spans="1:14" s="4" customFormat="1" ht="10.5">
      <c r="A3240" s="34"/>
      <c r="B3240" s="2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29"/>
      <c r="N3240" s="3"/>
    </row>
    <row r="3241" spans="1:14" s="4" customFormat="1" ht="10.5">
      <c r="A3241" s="34"/>
      <c r="B3241" s="2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29"/>
      <c r="N3241" s="3"/>
    </row>
    <row r="3242" spans="1:14" s="4" customFormat="1" ht="10.5">
      <c r="A3242" s="34"/>
      <c r="B3242" s="2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29"/>
      <c r="N3242" s="3"/>
    </row>
    <row r="3243" spans="1:14" s="4" customFormat="1" ht="10.5">
      <c r="A3243" s="34"/>
      <c r="B3243" s="2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29"/>
      <c r="N3243" s="3"/>
    </row>
    <row r="3244" spans="1:14" s="4" customFormat="1" ht="10.5">
      <c r="A3244" s="34"/>
      <c r="B3244" s="2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29"/>
      <c r="N3244" s="3"/>
    </row>
    <row r="3245" spans="1:14" s="4" customFormat="1" ht="10.5">
      <c r="A3245" s="34"/>
      <c r="B3245" s="2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29"/>
      <c r="N3245" s="3"/>
    </row>
    <row r="3246" spans="1:14" s="4" customFormat="1" ht="10.5">
      <c r="A3246" s="34"/>
      <c r="B3246" s="2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29"/>
      <c r="N3246" s="3"/>
    </row>
    <row r="3247" spans="1:14" s="4" customFormat="1" ht="10.5">
      <c r="A3247" s="34"/>
      <c r="B3247" s="2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29"/>
      <c r="N3247" s="3"/>
    </row>
    <row r="3248" spans="1:14" s="4" customFormat="1" ht="10.5">
      <c r="A3248" s="34"/>
      <c r="B3248" s="2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29"/>
      <c r="N3248" s="3"/>
    </row>
    <row r="3249" spans="1:14" s="4" customFormat="1" ht="10.5">
      <c r="A3249" s="34"/>
      <c r="B3249" s="2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29"/>
      <c r="N3249" s="3"/>
    </row>
    <row r="3250" spans="1:14" s="4" customFormat="1" ht="10.5">
      <c r="A3250" s="34"/>
      <c r="B3250" s="2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29"/>
      <c r="N3250" s="3"/>
    </row>
    <row r="3251" spans="1:14" s="4" customFormat="1" ht="10.5">
      <c r="A3251" s="34"/>
      <c r="B3251" s="2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29"/>
      <c r="N3251" s="3"/>
    </row>
    <row r="3252" spans="1:14" s="4" customFormat="1" ht="10.5">
      <c r="A3252" s="34"/>
      <c r="B3252" s="2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29"/>
      <c r="N3252" s="3"/>
    </row>
    <row r="3253" spans="1:14" s="4" customFormat="1" ht="10.5">
      <c r="A3253" s="34"/>
      <c r="B3253" s="2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29"/>
      <c r="N3253" s="3"/>
    </row>
    <row r="3254" spans="1:14" s="4" customFormat="1" ht="10.5">
      <c r="A3254" s="34"/>
      <c r="B3254" s="2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29"/>
      <c r="N3254" s="3"/>
    </row>
    <row r="3255" spans="1:14" s="4" customFormat="1" ht="10.5">
      <c r="A3255" s="34"/>
      <c r="B3255" s="2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29"/>
      <c r="N3255" s="3"/>
    </row>
    <row r="3256" spans="1:14" s="4" customFormat="1" ht="10.5">
      <c r="A3256" s="34"/>
      <c r="B3256" s="2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29"/>
      <c r="N3256" s="3"/>
    </row>
    <row r="3257" spans="1:14" s="4" customFormat="1" ht="10.5">
      <c r="A3257" s="34"/>
      <c r="B3257" s="2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29"/>
      <c r="N3257" s="3"/>
    </row>
    <row r="3258" spans="1:14" s="4" customFormat="1" ht="10.5">
      <c r="A3258" s="34"/>
      <c r="B3258" s="2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29"/>
      <c r="N3258" s="3"/>
    </row>
    <row r="3259" spans="1:14" s="4" customFormat="1" ht="10.5">
      <c r="A3259" s="34"/>
      <c r="B3259" s="2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29"/>
      <c r="N3259" s="3"/>
    </row>
    <row r="3260" spans="1:14" s="4" customFormat="1" ht="10.5">
      <c r="A3260" s="34"/>
      <c r="B3260" s="2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29"/>
      <c r="N3260" s="3"/>
    </row>
    <row r="3261" spans="1:14" s="4" customFormat="1" ht="10.5">
      <c r="A3261" s="34"/>
      <c r="B3261" s="2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29"/>
      <c r="N3261" s="3"/>
    </row>
    <row r="3262" spans="1:14" s="4" customFormat="1" ht="10.5">
      <c r="A3262" s="34"/>
      <c r="B3262" s="2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29"/>
      <c r="N3262" s="3"/>
    </row>
    <row r="3263" spans="1:14" s="4" customFormat="1" ht="10.5">
      <c r="A3263" s="34"/>
      <c r="B3263" s="2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29"/>
      <c r="N3263" s="3"/>
    </row>
    <row r="3264" spans="1:14" s="4" customFormat="1" ht="10.5">
      <c r="A3264" s="34"/>
      <c r="B3264" s="2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29"/>
      <c r="N3264" s="3"/>
    </row>
    <row r="3265" spans="1:14" s="4" customFormat="1" ht="10.5">
      <c r="A3265" s="34"/>
      <c r="B3265" s="2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29"/>
      <c r="N3265" s="3"/>
    </row>
    <row r="3266" spans="1:14" s="4" customFormat="1" ht="10.5">
      <c r="A3266" s="34"/>
      <c r="B3266" s="2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29"/>
      <c r="N3266" s="3"/>
    </row>
    <row r="3267" spans="1:14" s="4" customFormat="1" ht="10.5">
      <c r="A3267" s="34"/>
      <c r="B3267" s="2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29"/>
      <c r="N3267" s="3"/>
    </row>
    <row r="3268" spans="1:14" s="4" customFormat="1" ht="10.5">
      <c r="A3268" s="34"/>
      <c r="B3268" s="2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29"/>
      <c r="N3268" s="3"/>
    </row>
    <row r="3269" spans="1:14" s="4" customFormat="1" ht="10.5">
      <c r="A3269" s="34"/>
      <c r="B3269" s="2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29"/>
      <c r="N3269" s="3"/>
    </row>
    <row r="3270" spans="1:14" s="4" customFormat="1" ht="10.5">
      <c r="A3270" s="34"/>
      <c r="B3270" s="2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29"/>
      <c r="N3270" s="3"/>
    </row>
    <row r="3271" spans="1:14" s="4" customFormat="1" ht="10.5">
      <c r="A3271" s="34"/>
      <c r="B3271" s="2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29"/>
      <c r="N3271" s="3"/>
    </row>
    <row r="3272" spans="1:14" s="4" customFormat="1" ht="10.5">
      <c r="A3272" s="34"/>
      <c r="B3272" s="2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29"/>
      <c r="N3272" s="3"/>
    </row>
    <row r="3273" spans="1:14" s="4" customFormat="1" ht="10.5">
      <c r="A3273" s="34"/>
      <c r="B3273" s="2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29"/>
      <c r="N3273" s="3"/>
    </row>
    <row r="3274" spans="1:14" s="4" customFormat="1" ht="10.5">
      <c r="A3274" s="34"/>
      <c r="B3274" s="2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29"/>
      <c r="N3274" s="3"/>
    </row>
    <row r="3275" spans="1:14" s="4" customFormat="1" ht="10.5">
      <c r="A3275" s="34"/>
      <c r="B3275" s="2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29"/>
      <c r="N3275" s="3"/>
    </row>
    <row r="3276" spans="1:14" s="4" customFormat="1" ht="10.5">
      <c r="A3276" s="34"/>
      <c r="B3276" s="2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29"/>
      <c r="N3276" s="3"/>
    </row>
    <row r="3277" spans="1:14" s="4" customFormat="1" ht="10.5">
      <c r="A3277" s="34"/>
      <c r="B3277" s="2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29"/>
      <c r="N3277" s="3"/>
    </row>
    <row r="3278" spans="1:14" s="4" customFormat="1" ht="10.5">
      <c r="A3278" s="34"/>
      <c r="B3278" s="2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29"/>
      <c r="N3278" s="3"/>
    </row>
    <row r="3279" spans="1:14" s="4" customFormat="1" ht="10.5">
      <c r="A3279" s="34"/>
      <c r="B3279" s="2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29"/>
      <c r="N3279" s="3"/>
    </row>
    <row r="3280" spans="1:14" s="4" customFormat="1" ht="10.5">
      <c r="A3280" s="34"/>
      <c r="B3280" s="2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29"/>
      <c r="N3280" s="3"/>
    </row>
    <row r="3281" spans="1:14" s="4" customFormat="1" ht="10.5">
      <c r="A3281" s="34"/>
      <c r="B3281" s="2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29"/>
      <c r="N3281" s="3"/>
    </row>
    <row r="3282" spans="1:14" s="4" customFormat="1" ht="10.5">
      <c r="A3282" s="34"/>
      <c r="B3282" s="2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29"/>
      <c r="N3282" s="3"/>
    </row>
    <row r="3283" spans="1:14" s="4" customFormat="1" ht="10.5">
      <c r="A3283" s="34"/>
      <c r="B3283" s="2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29"/>
      <c r="N3283" s="3"/>
    </row>
    <row r="3284" spans="1:14" s="4" customFormat="1" ht="10.5">
      <c r="A3284" s="34"/>
      <c r="B3284" s="2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29"/>
      <c r="N3284" s="3"/>
    </row>
    <row r="3285" spans="1:14" s="4" customFormat="1" ht="10.5">
      <c r="A3285" s="34"/>
      <c r="B3285" s="2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29"/>
      <c r="N3285" s="3"/>
    </row>
    <row r="3286" spans="1:14" s="4" customFormat="1" ht="10.5">
      <c r="A3286" s="34"/>
      <c r="B3286" s="2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29"/>
      <c r="N3286" s="3"/>
    </row>
    <row r="3287" spans="1:14" s="4" customFormat="1" ht="10.5">
      <c r="A3287" s="34"/>
      <c r="B3287" s="2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29"/>
      <c r="N3287" s="3"/>
    </row>
    <row r="3288" spans="1:14" s="4" customFormat="1" ht="10.5">
      <c r="A3288" s="34"/>
      <c r="B3288" s="2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29"/>
      <c r="N3288" s="3"/>
    </row>
    <row r="3289" spans="1:14" s="4" customFormat="1" ht="10.5">
      <c r="A3289" s="34"/>
      <c r="B3289" s="2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29"/>
      <c r="N3289" s="3"/>
    </row>
    <row r="3290" spans="1:14" s="4" customFormat="1" ht="10.5">
      <c r="A3290" s="34"/>
      <c r="B3290" s="2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29"/>
      <c r="N3290" s="3"/>
    </row>
    <row r="3291" spans="1:14" s="4" customFormat="1" ht="10.5">
      <c r="A3291" s="34"/>
      <c r="B3291" s="2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29"/>
      <c r="N3291" s="3"/>
    </row>
    <row r="3292" spans="1:14" s="4" customFormat="1" ht="10.5">
      <c r="A3292" s="34"/>
      <c r="B3292" s="2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29"/>
      <c r="N3292" s="3"/>
    </row>
    <row r="3293" spans="1:14" s="4" customFormat="1" ht="10.5">
      <c r="A3293" s="34"/>
      <c r="B3293" s="2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29"/>
      <c r="N3293" s="3"/>
    </row>
    <row r="3294" spans="1:14" s="4" customFormat="1" ht="10.5">
      <c r="A3294" s="34"/>
      <c r="B3294" s="2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29"/>
      <c r="N3294" s="3"/>
    </row>
    <row r="3295" spans="1:14" s="4" customFormat="1" ht="10.5">
      <c r="A3295" s="34"/>
      <c r="B3295" s="2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29"/>
      <c r="N3295" s="3"/>
    </row>
    <row r="3296" spans="1:14" s="4" customFormat="1" ht="10.5">
      <c r="A3296" s="34"/>
      <c r="B3296" s="2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29"/>
      <c r="N3296" s="3"/>
    </row>
    <row r="3297" spans="1:14" s="4" customFormat="1" ht="10.5">
      <c r="A3297" s="34"/>
      <c r="B3297" s="2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29"/>
      <c r="N3297" s="3"/>
    </row>
    <row r="3298" spans="1:14" s="4" customFormat="1" ht="10.5">
      <c r="A3298" s="34"/>
      <c r="B3298" s="2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29"/>
      <c r="N3298" s="3"/>
    </row>
    <row r="3299" spans="1:14" s="4" customFormat="1" ht="10.5">
      <c r="A3299" s="34"/>
      <c r="B3299" s="2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29"/>
      <c r="N3299" s="3"/>
    </row>
    <row r="3300" spans="1:14" s="4" customFormat="1" ht="10.5">
      <c r="A3300" s="34"/>
      <c r="B3300" s="2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29"/>
      <c r="N3300" s="3"/>
    </row>
    <row r="3301" spans="1:14" s="4" customFormat="1" ht="10.5">
      <c r="A3301" s="34"/>
      <c r="B3301" s="2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29"/>
      <c r="N3301" s="3"/>
    </row>
    <row r="3302" spans="1:14" s="4" customFormat="1" ht="10.5">
      <c r="A3302" s="34"/>
      <c r="B3302" s="2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29"/>
      <c r="N3302" s="3"/>
    </row>
    <row r="3303" spans="1:14" s="4" customFormat="1" ht="10.5">
      <c r="A3303" s="34"/>
      <c r="B3303" s="2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29"/>
      <c r="N3303" s="3"/>
    </row>
    <row r="3304" spans="1:14" s="4" customFormat="1" ht="10.5">
      <c r="A3304" s="34"/>
      <c r="B3304" s="2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29"/>
      <c r="N3304" s="3"/>
    </row>
    <row r="3305" spans="1:14" s="4" customFormat="1" ht="10.5">
      <c r="A3305" s="34"/>
      <c r="B3305" s="2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29"/>
      <c r="N3305" s="3"/>
    </row>
    <row r="3306" spans="1:14" s="4" customFormat="1" ht="10.5">
      <c r="A3306" s="34"/>
      <c r="B3306" s="2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29"/>
      <c r="N3306" s="3"/>
    </row>
    <row r="3307" spans="1:14" s="4" customFormat="1" ht="10.5">
      <c r="A3307" s="34"/>
      <c r="B3307" s="2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29"/>
      <c r="N3307" s="3"/>
    </row>
    <row r="3308" spans="1:14" s="4" customFormat="1" ht="10.5">
      <c r="A3308" s="34"/>
      <c r="B3308" s="2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29"/>
      <c r="N3308" s="3"/>
    </row>
    <row r="3309" spans="1:14" s="4" customFormat="1" ht="10.5">
      <c r="A3309" s="34"/>
      <c r="B3309" s="2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29"/>
      <c r="N3309" s="3"/>
    </row>
    <row r="3310" spans="1:14" s="4" customFormat="1" ht="10.5">
      <c r="A3310" s="34"/>
      <c r="B3310" s="2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29"/>
      <c r="N3310" s="3"/>
    </row>
    <row r="3311" spans="1:14" s="4" customFormat="1" ht="10.5">
      <c r="A3311" s="34"/>
      <c r="B3311" s="2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29"/>
      <c r="N3311" s="3"/>
    </row>
    <row r="3312" spans="1:14" s="4" customFormat="1" ht="10.5">
      <c r="A3312" s="34"/>
      <c r="B3312" s="2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29"/>
      <c r="N3312" s="3"/>
    </row>
    <row r="3313" spans="1:14" s="4" customFormat="1" ht="10.5">
      <c r="A3313" s="34"/>
      <c r="B3313" s="2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29"/>
      <c r="N3313" s="3"/>
    </row>
    <row r="3314" spans="1:14" s="4" customFormat="1" ht="10.5">
      <c r="A3314" s="34"/>
      <c r="B3314" s="2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29"/>
      <c r="N3314" s="3"/>
    </row>
    <row r="3315" spans="1:14" s="4" customFormat="1" ht="10.5">
      <c r="A3315" s="34"/>
      <c r="B3315" s="2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29"/>
      <c r="N3315" s="3"/>
    </row>
    <row r="3316" spans="1:14" s="4" customFormat="1" ht="10.5">
      <c r="A3316" s="34"/>
      <c r="B3316" s="2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29"/>
      <c r="N3316" s="3"/>
    </row>
    <row r="3317" spans="1:14" s="4" customFormat="1" ht="10.5">
      <c r="A3317" s="34"/>
      <c r="B3317" s="2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29"/>
      <c r="N3317" s="3"/>
    </row>
    <row r="3318" spans="1:14" s="4" customFormat="1" ht="10.5">
      <c r="A3318" s="34"/>
      <c r="B3318" s="2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29"/>
      <c r="N3318" s="3"/>
    </row>
    <row r="3319" spans="1:14" s="4" customFormat="1" ht="10.5">
      <c r="A3319" s="34"/>
      <c r="B3319" s="2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29"/>
      <c r="N3319" s="3"/>
    </row>
    <row r="3320" spans="1:14" s="4" customFormat="1" ht="10.5">
      <c r="A3320" s="34"/>
      <c r="B3320" s="2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29"/>
      <c r="N3320" s="3"/>
    </row>
    <row r="3321" spans="1:14" s="4" customFormat="1" ht="10.5">
      <c r="A3321" s="34"/>
      <c r="B3321" s="2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29"/>
      <c r="N3321" s="3"/>
    </row>
    <row r="3322" spans="1:14" s="4" customFormat="1" ht="10.5">
      <c r="A3322" s="34"/>
      <c r="B3322" s="2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29"/>
      <c r="N3322" s="3"/>
    </row>
    <row r="3323" spans="1:14" s="4" customFormat="1" ht="10.5">
      <c r="A3323" s="34"/>
      <c r="B3323" s="2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29"/>
      <c r="N3323" s="3"/>
    </row>
    <row r="3324" spans="1:14" s="4" customFormat="1" ht="10.5">
      <c r="A3324" s="34"/>
      <c r="B3324" s="2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29"/>
      <c r="N3324" s="3"/>
    </row>
    <row r="3325" spans="1:14" s="4" customFormat="1" ht="10.5">
      <c r="A3325" s="34"/>
      <c r="B3325" s="2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29"/>
      <c r="N3325" s="3"/>
    </row>
    <row r="3326" spans="1:14" s="4" customFormat="1" ht="10.5">
      <c r="A3326" s="34"/>
      <c r="B3326" s="2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29"/>
      <c r="N3326" s="3"/>
    </row>
    <row r="3327" spans="1:14" s="4" customFormat="1" ht="10.5">
      <c r="A3327" s="34"/>
      <c r="B3327" s="2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29"/>
      <c r="N3327" s="3"/>
    </row>
    <row r="3328" spans="1:14" s="4" customFormat="1" ht="10.5">
      <c r="A3328" s="34"/>
      <c r="B3328" s="2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29"/>
      <c r="N3328" s="3"/>
    </row>
    <row r="3329" spans="1:14" s="4" customFormat="1" ht="10.5">
      <c r="A3329" s="34"/>
      <c r="B3329" s="2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29"/>
      <c r="N3329" s="3"/>
    </row>
    <row r="3330" spans="1:14" s="4" customFormat="1" ht="10.5">
      <c r="A3330" s="34"/>
      <c r="B3330" s="2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29"/>
      <c r="N3330" s="3"/>
    </row>
    <row r="3331" spans="1:14" s="4" customFormat="1" ht="10.5">
      <c r="A3331" s="34"/>
      <c r="B3331" s="2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29"/>
      <c r="N3331" s="3"/>
    </row>
    <row r="3332" spans="1:14" s="4" customFormat="1" ht="10.5">
      <c r="A3332" s="34"/>
      <c r="B3332" s="2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29"/>
      <c r="N3332" s="3"/>
    </row>
    <row r="3333" spans="1:14" s="4" customFormat="1" ht="10.5">
      <c r="A3333" s="34"/>
      <c r="B3333" s="2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29"/>
      <c r="N3333" s="3"/>
    </row>
    <row r="3334" spans="1:14" s="4" customFormat="1" ht="10.5">
      <c r="A3334" s="34"/>
      <c r="B3334" s="2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29"/>
      <c r="N3334" s="3"/>
    </row>
    <row r="3335" spans="1:14" s="4" customFormat="1" ht="10.5">
      <c r="A3335" s="34"/>
      <c r="B3335" s="2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29"/>
      <c r="N3335" s="3"/>
    </row>
    <row r="3336" spans="1:14" s="4" customFormat="1" ht="10.5">
      <c r="A3336" s="34"/>
      <c r="B3336" s="2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29"/>
      <c r="N3336" s="3"/>
    </row>
    <row r="3337" spans="1:14" s="4" customFormat="1" ht="10.5">
      <c r="A3337" s="34"/>
      <c r="B3337" s="2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29"/>
      <c r="N3337" s="3"/>
    </row>
    <row r="3338" spans="1:14" s="4" customFormat="1" ht="10.5">
      <c r="A3338" s="34"/>
      <c r="B3338" s="2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29"/>
      <c r="N3338" s="3"/>
    </row>
    <row r="3339" spans="1:14" s="4" customFormat="1" ht="10.5">
      <c r="A3339" s="34"/>
      <c r="B3339" s="2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29"/>
      <c r="N3339" s="3"/>
    </row>
    <row r="3340" spans="1:14" s="4" customFormat="1" ht="10.5">
      <c r="A3340" s="34"/>
      <c r="B3340" s="2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29"/>
      <c r="N3340" s="3"/>
    </row>
    <row r="3341" spans="1:14" s="4" customFormat="1" ht="10.5">
      <c r="A3341" s="34"/>
      <c r="B3341" s="2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29"/>
      <c r="N3341" s="3"/>
    </row>
    <row r="3342" spans="1:14" s="4" customFormat="1" ht="10.5">
      <c r="A3342" s="34"/>
      <c r="B3342" s="2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29"/>
      <c r="N3342" s="3"/>
    </row>
    <row r="3343" spans="1:14" s="4" customFormat="1" ht="10.5">
      <c r="A3343" s="34"/>
      <c r="B3343" s="2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29"/>
      <c r="N3343" s="3"/>
    </row>
    <row r="3344" spans="1:14" s="4" customFormat="1" ht="10.5">
      <c r="A3344" s="34"/>
      <c r="B3344" s="2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29"/>
      <c r="N3344" s="3"/>
    </row>
    <row r="3345" spans="1:14" s="4" customFormat="1" ht="10.5">
      <c r="A3345" s="34"/>
      <c r="B3345" s="2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29"/>
      <c r="N3345" s="3"/>
    </row>
    <row r="3346" spans="1:14" s="4" customFormat="1" ht="10.5">
      <c r="A3346" s="34"/>
      <c r="B3346" s="2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29"/>
      <c r="N3346" s="3"/>
    </row>
    <row r="3347" spans="1:14" s="4" customFormat="1" ht="10.5">
      <c r="A3347" s="34"/>
      <c r="B3347" s="2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29"/>
      <c r="N3347" s="3"/>
    </row>
    <row r="3348" spans="1:14" s="4" customFormat="1" ht="10.5">
      <c r="A3348" s="34"/>
      <c r="B3348" s="2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29"/>
      <c r="N3348" s="3"/>
    </row>
    <row r="3349" spans="1:14" s="4" customFormat="1" ht="10.5">
      <c r="A3349" s="34"/>
      <c r="B3349" s="2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29"/>
      <c r="N3349" s="3"/>
    </row>
    <row r="3350" spans="1:14" s="4" customFormat="1" ht="10.5">
      <c r="A3350" s="34"/>
      <c r="B3350" s="2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29"/>
      <c r="N3350" s="3"/>
    </row>
    <row r="3351" spans="1:14" s="4" customFormat="1" ht="10.5">
      <c r="A3351" s="34"/>
      <c r="B3351" s="2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29"/>
      <c r="N3351" s="3"/>
    </row>
    <row r="3352" spans="1:14" s="4" customFormat="1" ht="10.5">
      <c r="A3352" s="34"/>
      <c r="B3352" s="2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29"/>
      <c r="N3352" s="3"/>
    </row>
    <row r="3353" spans="1:14" s="4" customFormat="1" ht="10.5">
      <c r="A3353" s="34"/>
      <c r="B3353" s="2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29"/>
      <c r="N3353" s="3"/>
    </row>
    <row r="3354" spans="1:14" s="4" customFormat="1" ht="10.5">
      <c r="A3354" s="34"/>
      <c r="B3354" s="2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29"/>
      <c r="N3354" s="3"/>
    </row>
    <row r="3355" spans="1:14" s="4" customFormat="1" ht="10.5">
      <c r="A3355" s="34"/>
      <c r="B3355" s="2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29"/>
      <c r="N3355" s="3"/>
    </row>
    <row r="3356" spans="1:14" s="4" customFormat="1" ht="10.5">
      <c r="A3356" s="34"/>
      <c r="B3356" s="2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29"/>
      <c r="N3356" s="3"/>
    </row>
    <row r="3357" spans="1:14" s="4" customFormat="1" ht="10.5">
      <c r="A3357" s="34"/>
      <c r="B3357" s="2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29"/>
      <c r="N3357" s="3"/>
    </row>
    <row r="3358" spans="1:14" s="4" customFormat="1" ht="10.5">
      <c r="A3358" s="34"/>
      <c r="B3358" s="2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29"/>
      <c r="N3358" s="3"/>
    </row>
    <row r="3359" spans="1:14" s="4" customFormat="1" ht="10.5">
      <c r="A3359" s="34"/>
      <c r="B3359" s="2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29"/>
      <c r="N3359" s="3"/>
    </row>
    <row r="3360" spans="1:14" s="4" customFormat="1" ht="10.5">
      <c r="A3360" s="34"/>
      <c r="B3360" s="2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29"/>
      <c r="N3360" s="3"/>
    </row>
    <row r="3361" spans="1:14" s="4" customFormat="1" ht="10.5">
      <c r="A3361" s="34"/>
      <c r="B3361" s="2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29"/>
      <c r="N3361" s="3"/>
    </row>
    <row r="3362" spans="1:14" s="4" customFormat="1" ht="10.5">
      <c r="A3362" s="34"/>
      <c r="B3362" s="2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29"/>
      <c r="N3362" s="3"/>
    </row>
    <row r="3363" spans="1:14" s="4" customFormat="1" ht="10.5">
      <c r="A3363" s="34"/>
      <c r="B3363" s="2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29"/>
      <c r="N3363" s="3"/>
    </row>
    <row r="3364" spans="1:14" s="4" customFormat="1" ht="10.5">
      <c r="A3364" s="34"/>
      <c r="B3364" s="2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29"/>
      <c r="N3364" s="3"/>
    </row>
    <row r="3365" spans="1:14" s="4" customFormat="1" ht="10.5">
      <c r="A3365" s="34"/>
      <c r="B3365" s="2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29"/>
      <c r="N3365" s="3"/>
    </row>
    <row r="3366" spans="1:14" s="4" customFormat="1" ht="10.5">
      <c r="A3366" s="34"/>
      <c r="B3366" s="2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29"/>
      <c r="N3366" s="3"/>
    </row>
    <row r="3367" spans="1:14" s="4" customFormat="1" ht="10.5">
      <c r="A3367" s="34"/>
      <c r="B3367" s="2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29"/>
      <c r="N3367" s="3"/>
    </row>
    <row r="3368" spans="1:14" s="4" customFormat="1" ht="10.5">
      <c r="A3368" s="34"/>
      <c r="B3368" s="2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29"/>
      <c r="N3368" s="3"/>
    </row>
    <row r="3369" spans="1:14" s="4" customFormat="1" ht="10.5">
      <c r="A3369" s="34"/>
      <c r="B3369" s="2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29"/>
      <c r="N3369" s="3"/>
    </row>
    <row r="3370" spans="1:14" s="4" customFormat="1" ht="10.5">
      <c r="A3370" s="34"/>
      <c r="B3370" s="2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29"/>
      <c r="N3370" s="3"/>
    </row>
    <row r="3371" spans="1:14" s="4" customFormat="1" ht="10.5">
      <c r="A3371" s="34"/>
      <c r="B3371" s="2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29"/>
      <c r="N3371" s="3"/>
    </row>
    <row r="3372" spans="1:14" s="4" customFormat="1" ht="10.5">
      <c r="A3372" s="34"/>
      <c r="B3372" s="2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29"/>
      <c r="N3372" s="3"/>
    </row>
    <row r="3373" spans="1:14" s="4" customFormat="1" ht="10.5">
      <c r="A3373" s="34"/>
      <c r="B3373" s="2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29"/>
      <c r="N3373" s="3"/>
    </row>
    <row r="3374" spans="1:14" s="4" customFormat="1" ht="10.5">
      <c r="A3374" s="34"/>
      <c r="B3374" s="2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29"/>
      <c r="N3374" s="3"/>
    </row>
    <row r="3375" spans="1:14" s="4" customFormat="1" ht="10.5">
      <c r="A3375" s="34"/>
      <c r="B3375" s="2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29"/>
      <c r="N3375" s="3"/>
    </row>
    <row r="3376" spans="1:14" s="4" customFormat="1" ht="10.5">
      <c r="A3376" s="34"/>
      <c r="B3376" s="2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29"/>
      <c r="N3376" s="3"/>
    </row>
    <row r="3377" spans="1:14" s="4" customFormat="1" ht="10.5">
      <c r="A3377" s="34"/>
      <c r="B3377" s="2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29"/>
      <c r="N3377" s="3"/>
    </row>
    <row r="3378" spans="1:14" s="4" customFormat="1" ht="10.5">
      <c r="A3378" s="34"/>
      <c r="B3378" s="2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29"/>
      <c r="N3378" s="3"/>
    </row>
    <row r="3379" spans="1:14" s="4" customFormat="1" ht="10.5">
      <c r="A3379" s="34"/>
      <c r="B3379" s="2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29"/>
      <c r="N3379" s="3"/>
    </row>
    <row r="3380" spans="1:14" s="4" customFormat="1" ht="10.5">
      <c r="A3380" s="34"/>
      <c r="B3380" s="2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29"/>
      <c r="N3380" s="3"/>
    </row>
    <row r="3381" spans="1:14" s="4" customFormat="1" ht="10.5">
      <c r="A3381" s="34"/>
      <c r="B3381" s="2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29"/>
      <c r="N3381" s="3"/>
    </row>
    <row r="3382" spans="1:14" s="4" customFormat="1" ht="10.5">
      <c r="A3382" s="34"/>
      <c r="B3382" s="2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29"/>
      <c r="N3382" s="3"/>
    </row>
    <row r="3383" spans="1:14" s="4" customFormat="1" ht="10.5">
      <c r="A3383" s="34"/>
      <c r="B3383" s="2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29"/>
      <c r="N3383" s="3"/>
    </row>
    <row r="3384" spans="1:14" s="4" customFormat="1" ht="10.5">
      <c r="A3384" s="34"/>
      <c r="B3384" s="2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29"/>
      <c r="N3384" s="3"/>
    </row>
    <row r="3385" spans="1:14" s="4" customFormat="1" ht="10.5">
      <c r="A3385" s="34"/>
      <c r="B3385" s="2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29"/>
      <c r="N3385" s="3"/>
    </row>
    <row r="3386" spans="1:14" s="4" customFormat="1" ht="10.5">
      <c r="A3386" s="34"/>
      <c r="B3386" s="2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29"/>
      <c r="N3386" s="3"/>
    </row>
    <row r="3387" spans="1:14" s="4" customFormat="1" ht="10.5">
      <c r="A3387" s="34"/>
      <c r="B3387" s="2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29"/>
      <c r="N3387" s="3"/>
    </row>
    <row r="3388" spans="1:14" s="4" customFormat="1" ht="10.5">
      <c r="A3388" s="34"/>
      <c r="B3388" s="2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29"/>
      <c r="N3388" s="3"/>
    </row>
    <row r="3389" spans="1:14" s="4" customFormat="1" ht="10.5">
      <c r="A3389" s="34"/>
      <c r="B3389" s="2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29"/>
      <c r="N3389" s="3"/>
    </row>
    <row r="3390" spans="1:14" s="4" customFormat="1" ht="10.5">
      <c r="A3390" s="34"/>
      <c r="B3390" s="2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29"/>
      <c r="N3390" s="3"/>
    </row>
    <row r="3391" spans="1:14" s="4" customFormat="1" ht="10.5">
      <c r="A3391" s="34"/>
      <c r="B3391" s="2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29"/>
      <c r="N3391" s="3"/>
    </row>
    <row r="3392" spans="1:14" s="4" customFormat="1" ht="10.5">
      <c r="A3392" s="34"/>
      <c r="B3392" s="2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29"/>
      <c r="N3392" s="3"/>
    </row>
    <row r="3393" spans="1:14" s="4" customFormat="1" ht="10.5">
      <c r="A3393" s="34"/>
      <c r="B3393" s="2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29"/>
      <c r="N3393" s="3"/>
    </row>
    <row r="3394" spans="1:14" s="4" customFormat="1" ht="10.5">
      <c r="A3394" s="34"/>
      <c r="B3394" s="2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29"/>
      <c r="N3394" s="3"/>
    </row>
    <row r="3395" spans="1:14" s="4" customFormat="1" ht="10.5">
      <c r="A3395" s="34"/>
      <c r="B3395" s="2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29"/>
      <c r="N3395" s="3"/>
    </row>
    <row r="3396" spans="1:14" s="4" customFormat="1" ht="10.5">
      <c r="A3396" s="34"/>
      <c r="B3396" s="2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29"/>
      <c r="N3396" s="3"/>
    </row>
    <row r="3397" spans="1:14" s="4" customFormat="1" ht="10.5">
      <c r="A3397" s="34"/>
      <c r="B3397" s="2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29"/>
      <c r="N3397" s="3"/>
    </row>
    <row r="3398" spans="1:14" s="4" customFormat="1" ht="10.5">
      <c r="A3398" s="34"/>
      <c r="B3398" s="2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29"/>
      <c r="N3398" s="3"/>
    </row>
    <row r="3399" spans="1:14" s="4" customFormat="1" ht="10.5">
      <c r="A3399" s="34"/>
      <c r="B3399" s="2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29"/>
      <c r="N3399" s="3"/>
    </row>
    <row r="3400" spans="1:14" s="4" customFormat="1" ht="10.5">
      <c r="A3400" s="34"/>
      <c r="B3400" s="2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29"/>
      <c r="N3400" s="3"/>
    </row>
    <row r="3401" spans="1:14" s="4" customFormat="1" ht="10.5">
      <c r="A3401" s="34"/>
      <c r="B3401" s="2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29"/>
      <c r="N3401" s="3"/>
    </row>
    <row r="3402" spans="1:14" s="4" customFormat="1" ht="10.5">
      <c r="A3402" s="34"/>
      <c r="B3402" s="2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29"/>
      <c r="N3402" s="3"/>
    </row>
    <row r="3403" spans="1:14" s="4" customFormat="1" ht="10.5">
      <c r="A3403" s="34"/>
      <c r="B3403" s="2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29"/>
      <c r="N3403" s="3"/>
    </row>
    <row r="3404" spans="1:14" s="4" customFormat="1" ht="10.5">
      <c r="A3404" s="34"/>
      <c r="B3404" s="2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29"/>
      <c r="N3404" s="3"/>
    </row>
    <row r="3405" spans="1:14" s="4" customFormat="1" ht="10.5">
      <c r="A3405" s="34"/>
      <c r="B3405" s="2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29"/>
      <c r="N3405" s="3"/>
    </row>
    <row r="3406" spans="1:14" s="4" customFormat="1" ht="10.5">
      <c r="A3406" s="34"/>
      <c r="B3406" s="2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29"/>
      <c r="N3406" s="3"/>
    </row>
    <row r="3407" spans="1:14" s="4" customFormat="1" ht="10.5">
      <c r="A3407" s="34"/>
      <c r="B3407" s="2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29"/>
      <c r="N3407" s="3"/>
    </row>
    <row r="3408" spans="1:14" s="4" customFormat="1" ht="10.5">
      <c r="A3408" s="34"/>
      <c r="B3408" s="2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29"/>
      <c r="N3408" s="3"/>
    </row>
    <row r="3409" spans="1:14" s="4" customFormat="1" ht="10.5">
      <c r="A3409" s="34"/>
      <c r="B3409" s="2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29"/>
      <c r="N3409" s="3"/>
    </row>
    <row r="3410" spans="1:14" s="4" customFormat="1" ht="10.5">
      <c r="A3410" s="34"/>
      <c r="B3410" s="2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29"/>
      <c r="N3410" s="3"/>
    </row>
    <row r="3411" spans="1:14" s="4" customFormat="1" ht="10.5">
      <c r="A3411" s="34"/>
      <c r="B3411" s="2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29"/>
      <c r="N3411" s="3"/>
    </row>
    <row r="3412" spans="1:14" s="4" customFormat="1" ht="10.5">
      <c r="A3412" s="34"/>
      <c r="B3412" s="2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29"/>
      <c r="N3412" s="3"/>
    </row>
    <row r="3413" spans="1:14" s="4" customFormat="1" ht="10.5">
      <c r="A3413" s="34"/>
      <c r="B3413" s="2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29"/>
      <c r="N3413" s="3"/>
    </row>
    <row r="3414" spans="1:14" s="4" customFormat="1" ht="10.5">
      <c r="A3414" s="34"/>
      <c r="B3414" s="2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29"/>
      <c r="N3414" s="3"/>
    </row>
    <row r="3415" spans="1:14" s="4" customFormat="1" ht="10.5">
      <c r="A3415" s="34"/>
      <c r="B3415" s="2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29"/>
      <c r="N3415" s="3"/>
    </row>
    <row r="3416" spans="1:14" s="4" customFormat="1" ht="10.5">
      <c r="A3416" s="34"/>
      <c r="B3416" s="2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29"/>
      <c r="N3416" s="3"/>
    </row>
    <row r="3417" spans="1:14" s="4" customFormat="1" ht="10.5">
      <c r="A3417" s="34"/>
      <c r="B3417" s="2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29"/>
      <c r="N3417" s="3"/>
    </row>
    <row r="3418" spans="1:14" s="4" customFormat="1" ht="10.5">
      <c r="A3418" s="34"/>
      <c r="B3418" s="2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29"/>
      <c r="N3418" s="3"/>
    </row>
    <row r="3419" spans="1:14" s="4" customFormat="1" ht="10.5">
      <c r="A3419" s="34"/>
      <c r="B3419" s="2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29"/>
      <c r="N3419" s="3"/>
    </row>
    <row r="3420" spans="1:14" s="4" customFormat="1" ht="10.5">
      <c r="A3420" s="34"/>
      <c r="B3420" s="2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29"/>
      <c r="N3420" s="3"/>
    </row>
    <row r="3421" spans="1:14" s="4" customFormat="1" ht="10.5">
      <c r="A3421" s="34"/>
      <c r="B3421" s="2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29"/>
      <c r="N3421" s="3"/>
    </row>
    <row r="3422" spans="1:14" s="4" customFormat="1" ht="10.5">
      <c r="A3422" s="34"/>
      <c r="B3422" s="2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29"/>
      <c r="N3422" s="3"/>
    </row>
    <row r="3423" spans="1:14" s="4" customFormat="1" ht="10.5">
      <c r="A3423" s="34"/>
      <c r="B3423" s="2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29"/>
      <c r="N3423" s="3"/>
    </row>
    <row r="3424" spans="1:14" s="4" customFormat="1" ht="10.5">
      <c r="A3424" s="34"/>
      <c r="B3424" s="2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29"/>
      <c r="N3424" s="3"/>
    </row>
    <row r="3425" spans="1:14" s="4" customFormat="1" ht="10.5">
      <c r="A3425" s="34"/>
      <c r="B3425" s="2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29"/>
      <c r="N3425" s="3"/>
    </row>
    <row r="3426" spans="1:14" s="4" customFormat="1" ht="10.5">
      <c r="A3426" s="34"/>
      <c r="B3426" s="2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29"/>
      <c r="N3426" s="3"/>
    </row>
    <row r="3427" spans="1:14" s="4" customFormat="1" ht="10.5">
      <c r="A3427" s="34"/>
      <c r="B3427" s="2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29"/>
      <c r="N3427" s="3"/>
    </row>
    <row r="3428" spans="1:14" s="4" customFormat="1" ht="10.5">
      <c r="A3428" s="34"/>
      <c r="B3428" s="2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29"/>
      <c r="N3428" s="3"/>
    </row>
    <row r="3429" spans="1:14" s="4" customFormat="1" ht="10.5">
      <c r="A3429" s="34"/>
      <c r="B3429" s="2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29"/>
      <c r="N3429" s="3"/>
    </row>
    <row r="3430" spans="1:14" s="4" customFormat="1" ht="10.5">
      <c r="A3430" s="34"/>
      <c r="B3430" s="2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29"/>
      <c r="N3430" s="3"/>
    </row>
    <row r="3431" spans="1:14" s="4" customFormat="1" ht="10.5">
      <c r="A3431" s="34"/>
      <c r="B3431" s="2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29"/>
      <c r="N3431" s="3"/>
    </row>
    <row r="3432" spans="1:14" s="4" customFormat="1" ht="10.5">
      <c r="A3432" s="34"/>
      <c r="B3432" s="2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29"/>
      <c r="N3432" s="3"/>
    </row>
    <row r="3433" spans="1:14" s="4" customFormat="1" ht="10.5">
      <c r="A3433" s="34"/>
      <c r="B3433" s="2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29"/>
      <c r="N3433" s="3"/>
    </row>
    <row r="3434" spans="1:14" s="4" customFormat="1" ht="10.5">
      <c r="A3434" s="34"/>
      <c r="B3434" s="2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29"/>
      <c r="N3434" s="3"/>
    </row>
    <row r="3435" spans="1:14" s="4" customFormat="1" ht="10.5">
      <c r="A3435" s="34"/>
      <c r="B3435" s="2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29"/>
      <c r="N3435" s="3"/>
    </row>
    <row r="3436" spans="1:14" s="4" customFormat="1" ht="10.5">
      <c r="A3436" s="34"/>
      <c r="B3436" s="2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29"/>
      <c r="N3436" s="3"/>
    </row>
    <row r="3437" spans="1:14" s="4" customFormat="1" ht="10.5">
      <c r="A3437" s="34"/>
      <c r="B3437" s="2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29"/>
      <c r="N3437" s="3"/>
    </row>
    <row r="3438" spans="1:14" s="4" customFormat="1" ht="10.5">
      <c r="A3438" s="34"/>
      <c r="B3438" s="2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29"/>
      <c r="N3438" s="3"/>
    </row>
    <row r="3439" spans="1:14" s="4" customFormat="1" ht="10.5">
      <c r="A3439" s="34"/>
      <c r="B3439" s="2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29"/>
      <c r="N3439" s="3"/>
    </row>
    <row r="3440" spans="1:14" s="4" customFormat="1" ht="10.5">
      <c r="A3440" s="34"/>
      <c r="B3440" s="2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29"/>
      <c r="N3440" s="3"/>
    </row>
    <row r="3441" spans="1:14" s="4" customFormat="1" ht="10.5">
      <c r="A3441" s="34"/>
      <c r="B3441" s="2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29"/>
      <c r="N3441" s="3"/>
    </row>
    <row r="3442" spans="1:14" s="4" customFormat="1" ht="10.5">
      <c r="A3442" s="34"/>
      <c r="B3442" s="2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29"/>
      <c r="N3442" s="3"/>
    </row>
    <row r="3443" spans="1:14" s="4" customFormat="1" ht="10.5">
      <c r="A3443" s="34"/>
      <c r="B3443" s="2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29"/>
      <c r="N3443" s="3"/>
    </row>
    <row r="3444" spans="1:14" s="4" customFormat="1" ht="10.5">
      <c r="A3444" s="34"/>
      <c r="B3444" s="2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29"/>
      <c r="N3444" s="3"/>
    </row>
    <row r="3445" spans="1:14" s="4" customFormat="1" ht="10.5">
      <c r="A3445" s="34"/>
      <c r="B3445" s="2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29"/>
      <c r="N3445" s="3"/>
    </row>
    <row r="3446" spans="1:14" s="4" customFormat="1" ht="10.5">
      <c r="A3446" s="34"/>
      <c r="B3446" s="2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29"/>
      <c r="N3446" s="3"/>
    </row>
    <row r="3447" spans="1:14" s="4" customFormat="1" ht="10.5">
      <c r="A3447" s="34"/>
      <c r="B3447" s="2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29"/>
      <c r="N3447" s="3"/>
    </row>
    <row r="3448" spans="1:14" s="4" customFormat="1" ht="10.5">
      <c r="A3448" s="34"/>
      <c r="B3448" s="2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29"/>
      <c r="N3448" s="3"/>
    </row>
    <row r="3449" spans="1:14" s="4" customFormat="1" ht="10.5">
      <c r="A3449" s="34"/>
      <c r="B3449" s="2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29"/>
      <c r="N3449" s="3"/>
    </row>
    <row r="3450" spans="1:14" s="4" customFormat="1" ht="10.5">
      <c r="A3450" s="34"/>
      <c r="B3450" s="2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29"/>
      <c r="N3450" s="3"/>
    </row>
    <row r="3451" spans="1:14" s="4" customFormat="1" ht="10.5">
      <c r="A3451" s="34"/>
      <c r="B3451" s="2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29"/>
      <c r="N3451" s="3"/>
    </row>
    <row r="3452" spans="1:14" s="4" customFormat="1" ht="10.5">
      <c r="A3452" s="34"/>
      <c r="B3452" s="2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29"/>
      <c r="N3452" s="3"/>
    </row>
    <row r="3453" spans="1:14" s="4" customFormat="1" ht="10.5">
      <c r="A3453" s="34"/>
      <c r="B3453" s="2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29"/>
      <c r="N3453" s="3"/>
    </row>
    <row r="3454" spans="1:14" s="4" customFormat="1" ht="10.5">
      <c r="A3454" s="34"/>
      <c r="B3454" s="2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29"/>
      <c r="N3454" s="3"/>
    </row>
    <row r="3455" spans="1:14" s="4" customFormat="1" ht="10.5">
      <c r="A3455" s="34"/>
      <c r="B3455" s="2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29"/>
      <c r="N3455" s="3"/>
    </row>
    <row r="3456" spans="1:14" s="4" customFormat="1" ht="10.5">
      <c r="A3456" s="34"/>
      <c r="B3456" s="2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29"/>
      <c r="N3456" s="3"/>
    </row>
    <row r="3457" spans="1:14" s="4" customFormat="1" ht="10.5">
      <c r="A3457" s="34"/>
      <c r="B3457" s="2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29"/>
      <c r="N3457" s="3"/>
    </row>
    <row r="3458" spans="1:14" s="4" customFormat="1" ht="10.5">
      <c r="A3458" s="34"/>
      <c r="B3458" s="2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29"/>
      <c r="N3458" s="3"/>
    </row>
    <row r="3459" spans="1:14" s="4" customFormat="1" ht="10.5">
      <c r="A3459" s="34"/>
      <c r="B3459" s="2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29"/>
      <c r="N3459" s="3"/>
    </row>
    <row r="3460" spans="1:14" s="4" customFormat="1" ht="10.5">
      <c r="A3460" s="34"/>
      <c r="B3460" s="2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29"/>
      <c r="N3460" s="3"/>
    </row>
    <row r="3461" spans="1:14" s="4" customFormat="1" ht="10.5">
      <c r="A3461" s="34"/>
      <c r="B3461" s="2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29"/>
      <c r="N3461" s="3"/>
    </row>
    <row r="3462" spans="1:14" s="4" customFormat="1" ht="10.5">
      <c r="A3462" s="34"/>
      <c r="B3462" s="2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29"/>
      <c r="N3462" s="3"/>
    </row>
    <row r="3463" spans="1:14" s="4" customFormat="1" ht="10.5">
      <c r="A3463" s="34"/>
      <c r="B3463" s="2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29"/>
      <c r="N3463" s="3"/>
    </row>
    <row r="3464" spans="1:14" s="4" customFormat="1" ht="10.5">
      <c r="A3464" s="34"/>
      <c r="B3464" s="2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29"/>
      <c r="N3464" s="3"/>
    </row>
    <row r="3465" spans="1:14" s="4" customFormat="1" ht="10.5">
      <c r="A3465" s="34"/>
      <c r="B3465" s="2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29"/>
      <c r="N3465" s="3"/>
    </row>
    <row r="3466" spans="1:14" s="4" customFormat="1" ht="10.5">
      <c r="A3466" s="34"/>
      <c r="B3466" s="2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29"/>
      <c r="N3466" s="3"/>
    </row>
    <row r="3467" spans="1:14" s="4" customFormat="1" ht="10.5">
      <c r="A3467" s="34"/>
      <c r="B3467" s="2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29"/>
      <c r="N3467" s="3"/>
    </row>
    <row r="3468" spans="1:14" s="4" customFormat="1" ht="10.5">
      <c r="A3468" s="34"/>
      <c r="B3468" s="2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29"/>
      <c r="N3468" s="3"/>
    </row>
    <row r="3469" spans="1:14" s="4" customFormat="1" ht="10.5">
      <c r="A3469" s="34"/>
      <c r="B3469" s="2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29"/>
      <c r="N3469" s="3"/>
    </row>
    <row r="3470" spans="1:14" s="4" customFormat="1" ht="10.5">
      <c r="A3470" s="34"/>
      <c r="B3470" s="2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29"/>
      <c r="N3470" s="3"/>
    </row>
    <row r="3471" spans="1:14" s="4" customFormat="1" ht="10.5">
      <c r="A3471" s="34"/>
      <c r="B3471" s="2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29"/>
      <c r="N3471" s="3"/>
    </row>
    <row r="3472" spans="1:14" s="4" customFormat="1" ht="10.5">
      <c r="A3472" s="34"/>
      <c r="B3472" s="2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29"/>
      <c r="N3472" s="3"/>
    </row>
    <row r="3473" spans="1:14" s="4" customFormat="1" ht="10.5">
      <c r="A3473" s="34"/>
      <c r="B3473" s="2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29"/>
      <c r="N3473" s="3"/>
    </row>
    <row r="3474" spans="1:14" s="4" customFormat="1" ht="10.5">
      <c r="A3474" s="34"/>
      <c r="B3474" s="2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29"/>
      <c r="N3474" s="3"/>
    </row>
    <row r="3475" spans="1:14" s="4" customFormat="1" ht="10.5">
      <c r="A3475" s="34"/>
      <c r="B3475" s="2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29"/>
      <c r="N3475" s="3"/>
    </row>
    <row r="3476" spans="1:14" s="4" customFormat="1" ht="10.5">
      <c r="A3476" s="34"/>
      <c r="B3476" s="2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29"/>
      <c r="N3476" s="3"/>
    </row>
    <row r="3477" spans="1:14" s="4" customFormat="1" ht="10.5">
      <c r="A3477" s="34"/>
      <c r="B3477" s="2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29"/>
      <c r="N3477" s="3"/>
    </row>
    <row r="3478" spans="1:14" s="4" customFormat="1" ht="10.5">
      <c r="A3478" s="34"/>
      <c r="B3478" s="2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29"/>
      <c r="N3478" s="3"/>
    </row>
    <row r="3479" spans="1:14" s="4" customFormat="1" ht="10.5">
      <c r="A3479" s="34"/>
      <c r="B3479" s="2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29"/>
      <c r="N3479" s="3"/>
    </row>
    <row r="3480" spans="1:14" s="4" customFormat="1" ht="10.5">
      <c r="A3480" s="34"/>
      <c r="B3480" s="2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29"/>
      <c r="N3480" s="3"/>
    </row>
    <row r="3481" spans="1:14" s="4" customFormat="1" ht="10.5">
      <c r="A3481" s="34"/>
      <c r="B3481" s="2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29"/>
      <c r="N3481" s="3"/>
    </row>
    <row r="3482" spans="1:14" s="4" customFormat="1" ht="10.5">
      <c r="A3482" s="34"/>
      <c r="B3482" s="2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29"/>
      <c r="N3482" s="3"/>
    </row>
    <row r="3483" spans="1:14" s="4" customFormat="1" ht="10.5">
      <c r="A3483" s="34"/>
      <c r="B3483" s="2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29"/>
      <c r="N3483" s="3"/>
    </row>
    <row r="3484" spans="1:14" s="4" customFormat="1" ht="10.5">
      <c r="A3484" s="34"/>
      <c r="B3484" s="2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29"/>
      <c r="N3484" s="3"/>
    </row>
    <row r="3485" spans="1:14" s="4" customFormat="1" ht="10.5">
      <c r="A3485" s="34"/>
      <c r="B3485" s="2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29"/>
      <c r="N3485" s="3"/>
    </row>
    <row r="3486" spans="1:14" s="4" customFormat="1" ht="10.5">
      <c r="A3486" s="34"/>
      <c r="B3486" s="2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29"/>
      <c r="N3486" s="3"/>
    </row>
    <row r="3487" spans="1:14" s="4" customFormat="1" ht="10.5">
      <c r="A3487" s="34"/>
      <c r="B3487" s="2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29"/>
      <c r="N3487" s="3"/>
    </row>
    <row r="3488" spans="1:14" s="4" customFormat="1" ht="10.5">
      <c r="A3488" s="34"/>
      <c r="B3488" s="2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29"/>
      <c r="N3488" s="3"/>
    </row>
    <row r="3489" spans="1:14" s="4" customFormat="1" ht="10.5">
      <c r="A3489" s="34"/>
      <c r="B3489" s="2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29"/>
      <c r="N3489" s="3"/>
    </row>
    <row r="3490" spans="1:14" s="4" customFormat="1" ht="10.5">
      <c r="A3490" s="34"/>
      <c r="B3490" s="2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29"/>
      <c r="N3490" s="3"/>
    </row>
    <row r="3491" spans="1:14" s="4" customFormat="1" ht="10.5">
      <c r="A3491" s="34"/>
      <c r="B3491" s="2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29"/>
      <c r="N3491" s="3"/>
    </row>
    <row r="3492" spans="1:14" s="4" customFormat="1" ht="10.5">
      <c r="A3492" s="34"/>
      <c r="B3492" s="2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29"/>
      <c r="N3492" s="3"/>
    </row>
    <row r="3493" spans="1:14" s="4" customFormat="1" ht="10.5">
      <c r="A3493" s="34"/>
      <c r="B3493" s="2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29"/>
      <c r="N3493" s="3"/>
    </row>
    <row r="3494" spans="1:14" s="4" customFormat="1" ht="10.5">
      <c r="A3494" s="34"/>
      <c r="B3494" s="2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29"/>
      <c r="N3494" s="3"/>
    </row>
    <row r="3495" spans="1:14" s="4" customFormat="1" ht="10.5">
      <c r="A3495" s="34"/>
      <c r="B3495" s="2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29"/>
      <c r="N3495" s="3"/>
    </row>
    <row r="3496" spans="1:14" s="4" customFormat="1" ht="10.5">
      <c r="A3496" s="34"/>
      <c r="B3496" s="2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29"/>
      <c r="N3496" s="3"/>
    </row>
    <row r="3497" spans="1:14" s="4" customFormat="1" ht="10.5">
      <c r="A3497" s="34"/>
      <c r="B3497" s="2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29"/>
      <c r="N3497" s="3"/>
    </row>
    <row r="3498" spans="1:14" s="4" customFormat="1" ht="10.5">
      <c r="A3498" s="34"/>
      <c r="B3498" s="2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29"/>
      <c r="N3498" s="3"/>
    </row>
    <row r="3499" spans="1:14" s="4" customFormat="1" ht="10.5">
      <c r="A3499" s="34"/>
      <c r="B3499" s="2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29"/>
      <c r="N3499" s="3"/>
    </row>
    <row r="3500" spans="1:14" s="4" customFormat="1" ht="10.5">
      <c r="A3500" s="34"/>
      <c r="B3500" s="2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29"/>
      <c r="N3500" s="3"/>
    </row>
    <row r="3501" spans="1:14" s="4" customFormat="1" ht="10.5">
      <c r="A3501" s="34"/>
      <c r="B3501" s="2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29"/>
      <c r="N3501" s="3"/>
    </row>
    <row r="3502" spans="1:14" s="4" customFormat="1" ht="10.5">
      <c r="A3502" s="34"/>
      <c r="B3502" s="2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29"/>
      <c r="N3502" s="3"/>
    </row>
    <row r="3503" spans="1:14" s="4" customFormat="1" ht="10.5">
      <c r="A3503" s="34"/>
      <c r="B3503" s="2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29"/>
      <c r="N3503" s="3"/>
    </row>
    <row r="3504" spans="1:14" s="4" customFormat="1" ht="10.5">
      <c r="A3504" s="34"/>
      <c r="B3504" s="2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29"/>
      <c r="N3504" s="3"/>
    </row>
    <row r="3505" spans="1:14" s="4" customFormat="1" ht="10.5">
      <c r="A3505" s="34"/>
      <c r="B3505" s="2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29"/>
      <c r="N3505" s="3"/>
    </row>
    <row r="3506" spans="1:14" s="4" customFormat="1" ht="10.5">
      <c r="A3506" s="34"/>
      <c r="B3506" s="2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29"/>
      <c r="N3506" s="3"/>
    </row>
    <row r="3507" spans="1:14" s="4" customFormat="1" ht="10.5">
      <c r="A3507" s="34"/>
      <c r="B3507" s="2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29"/>
      <c r="N3507" s="3"/>
    </row>
    <row r="3508" spans="1:14" s="4" customFormat="1" ht="10.5">
      <c r="A3508" s="34"/>
      <c r="B3508" s="2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29"/>
      <c r="N3508" s="3"/>
    </row>
    <row r="3509" spans="1:14" s="4" customFormat="1" ht="10.5">
      <c r="A3509" s="34"/>
      <c r="B3509" s="2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29"/>
      <c r="N3509" s="3"/>
    </row>
    <row r="3510" spans="1:14" s="4" customFormat="1" ht="10.5">
      <c r="A3510" s="34"/>
      <c r="B3510" s="2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29"/>
      <c r="N3510" s="3"/>
    </row>
    <row r="3511" spans="1:14" s="4" customFormat="1" ht="10.5">
      <c r="A3511" s="34"/>
      <c r="B3511" s="2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29"/>
      <c r="N3511" s="3"/>
    </row>
    <row r="3512" spans="1:14" s="4" customFormat="1" ht="10.5">
      <c r="A3512" s="34"/>
      <c r="B3512" s="2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29"/>
      <c r="N3512" s="3"/>
    </row>
    <row r="3513" spans="1:14" s="4" customFormat="1" ht="10.5">
      <c r="A3513" s="34"/>
      <c r="B3513" s="2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29"/>
      <c r="N3513" s="3"/>
    </row>
    <row r="3514" spans="1:14" s="4" customFormat="1" ht="10.5">
      <c r="A3514" s="34"/>
      <c r="B3514" s="2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29"/>
      <c r="N3514" s="3"/>
    </row>
    <row r="3515" spans="1:14" s="4" customFormat="1" ht="10.5">
      <c r="A3515" s="34"/>
      <c r="B3515" s="2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29"/>
      <c r="N3515" s="3"/>
    </row>
    <row r="3516" spans="1:14" s="4" customFormat="1" ht="10.5">
      <c r="A3516" s="34"/>
      <c r="B3516" s="2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29"/>
      <c r="N3516" s="3"/>
    </row>
    <row r="3517" spans="1:14" s="4" customFormat="1" ht="10.5">
      <c r="A3517" s="34"/>
      <c r="B3517" s="2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29"/>
      <c r="N3517" s="3"/>
    </row>
    <row r="3518" spans="1:14" s="4" customFormat="1" ht="10.5">
      <c r="A3518" s="34"/>
      <c r="B3518" s="2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29"/>
      <c r="N3518" s="3"/>
    </row>
    <row r="3519" spans="1:14" s="4" customFormat="1" ht="10.5">
      <c r="A3519" s="34"/>
      <c r="B3519" s="2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29"/>
      <c r="N3519" s="3"/>
    </row>
    <row r="3520" spans="1:14" s="4" customFormat="1" ht="10.5">
      <c r="A3520" s="34"/>
      <c r="B3520" s="2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29"/>
      <c r="N3520" s="3"/>
    </row>
    <row r="3521" spans="1:14" s="4" customFormat="1" ht="10.5">
      <c r="A3521" s="34"/>
      <c r="B3521" s="2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29"/>
      <c r="N3521" s="3"/>
    </row>
    <row r="3522" spans="1:14" s="4" customFormat="1" ht="10.5">
      <c r="A3522" s="34"/>
      <c r="B3522" s="2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29"/>
      <c r="N3522" s="3"/>
    </row>
    <row r="3523" spans="1:14" s="4" customFormat="1" ht="10.5">
      <c r="A3523" s="34"/>
      <c r="B3523" s="2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29"/>
      <c r="N3523" s="3"/>
    </row>
    <row r="3524" spans="1:14" s="4" customFormat="1" ht="10.5">
      <c r="A3524" s="34"/>
      <c r="B3524" s="2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29"/>
      <c r="N3524" s="3"/>
    </row>
    <row r="3525" spans="1:14" s="4" customFormat="1" ht="10.5">
      <c r="A3525" s="34"/>
      <c r="B3525" s="2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29"/>
      <c r="N3525" s="3"/>
    </row>
    <row r="3526" spans="1:14" s="4" customFormat="1" ht="10.5">
      <c r="A3526" s="34"/>
      <c r="B3526" s="2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29"/>
      <c r="N3526" s="3"/>
    </row>
    <row r="3527" spans="1:14" s="4" customFormat="1" ht="10.5">
      <c r="A3527" s="34"/>
      <c r="B3527" s="2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29"/>
      <c r="N3527" s="3"/>
    </row>
    <row r="3528" spans="1:14" s="4" customFormat="1" ht="10.5">
      <c r="A3528" s="34"/>
      <c r="B3528" s="2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29"/>
      <c r="N3528" s="3"/>
    </row>
    <row r="3529" spans="1:14" s="4" customFormat="1" ht="10.5">
      <c r="A3529" s="34"/>
      <c r="B3529" s="2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29"/>
      <c r="N3529" s="3"/>
    </row>
    <row r="3530" spans="1:14" s="4" customFormat="1" ht="10.5">
      <c r="A3530" s="34"/>
      <c r="B3530" s="2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29"/>
      <c r="N3530" s="3"/>
    </row>
    <row r="3531" spans="1:14" s="4" customFormat="1" ht="10.5">
      <c r="A3531" s="34"/>
      <c r="B3531" s="2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29"/>
      <c r="N3531" s="3"/>
    </row>
    <row r="3532" spans="1:14" s="4" customFormat="1" ht="10.5">
      <c r="A3532" s="34"/>
      <c r="B3532" s="2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29"/>
      <c r="N3532" s="3"/>
    </row>
    <row r="3533" spans="1:14" s="4" customFormat="1" ht="10.5">
      <c r="A3533" s="34"/>
      <c r="B3533" s="2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29"/>
      <c r="N3533" s="3"/>
    </row>
    <row r="3534" spans="1:14" s="4" customFormat="1" ht="10.5">
      <c r="A3534" s="34"/>
      <c r="B3534" s="2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29"/>
      <c r="N3534" s="3"/>
    </row>
    <row r="3535" spans="1:14" s="4" customFormat="1" ht="10.5">
      <c r="A3535" s="34"/>
      <c r="B3535" s="2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29"/>
      <c r="N3535" s="3"/>
    </row>
    <row r="3536" spans="1:14" s="4" customFormat="1" ht="10.5">
      <c r="A3536" s="34"/>
      <c r="B3536" s="2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29"/>
      <c r="N3536" s="3"/>
    </row>
    <row r="3537" spans="1:14" s="4" customFormat="1" ht="10.5">
      <c r="A3537" s="34"/>
      <c r="B3537" s="2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29"/>
      <c r="N3537" s="3"/>
    </row>
    <row r="3538" spans="1:14" s="4" customFormat="1" ht="10.5">
      <c r="A3538" s="34"/>
      <c r="B3538" s="2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29"/>
      <c r="N3538" s="3"/>
    </row>
    <row r="3539" spans="1:14" s="4" customFormat="1" ht="10.5">
      <c r="A3539" s="34"/>
      <c r="B3539" s="2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29"/>
      <c r="N3539" s="3"/>
    </row>
    <row r="3540" spans="1:14" s="4" customFormat="1" ht="10.5">
      <c r="A3540" s="34"/>
      <c r="B3540" s="2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29"/>
      <c r="N3540" s="3"/>
    </row>
    <row r="3541" spans="1:14" s="4" customFormat="1" ht="10.5">
      <c r="A3541" s="34"/>
      <c r="B3541" s="2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29"/>
      <c r="N3541" s="3"/>
    </row>
    <row r="3542" spans="1:14" s="4" customFormat="1" ht="10.5">
      <c r="A3542" s="34"/>
      <c r="B3542" s="2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29"/>
      <c r="N3542" s="3"/>
    </row>
    <row r="3543" spans="1:14" s="4" customFormat="1" ht="10.5">
      <c r="A3543" s="34"/>
      <c r="B3543" s="2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29"/>
      <c r="N3543" s="3"/>
    </row>
    <row r="3544" spans="1:14" s="4" customFormat="1" ht="10.5">
      <c r="A3544" s="34"/>
      <c r="B3544" s="2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29"/>
      <c r="N3544" s="3"/>
    </row>
    <row r="3545" spans="1:14" s="4" customFormat="1" ht="10.5">
      <c r="A3545" s="34"/>
      <c r="B3545" s="2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29"/>
      <c r="N3545" s="3"/>
    </row>
    <row r="3546" spans="1:14" s="4" customFormat="1" ht="10.5">
      <c r="A3546" s="34"/>
      <c r="B3546" s="2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29"/>
      <c r="N3546" s="3"/>
    </row>
    <row r="3547" spans="1:14" s="4" customFormat="1" ht="10.5">
      <c r="A3547" s="34"/>
      <c r="B3547" s="2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29"/>
      <c r="N3547" s="3"/>
    </row>
    <row r="3548" spans="1:14" s="4" customFormat="1" ht="10.5">
      <c r="A3548" s="34"/>
      <c r="B3548" s="2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29"/>
      <c r="N3548" s="3"/>
    </row>
    <row r="3549" spans="1:14" s="4" customFormat="1" ht="10.5">
      <c r="A3549" s="34"/>
      <c r="B3549" s="2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29"/>
      <c r="N3549" s="3"/>
    </row>
    <row r="3550" spans="1:14" s="4" customFormat="1" ht="10.5">
      <c r="A3550" s="34"/>
      <c r="B3550" s="2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29"/>
      <c r="N3550" s="3"/>
    </row>
    <row r="3551" spans="1:14" s="4" customFormat="1" ht="10.5">
      <c r="A3551" s="34"/>
      <c r="B3551" s="2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29"/>
      <c r="N3551" s="3"/>
    </row>
    <row r="3552" spans="1:14" s="4" customFormat="1" ht="10.5">
      <c r="A3552" s="34"/>
      <c r="B3552" s="2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29"/>
      <c r="N3552" s="3"/>
    </row>
    <row r="3553" spans="1:14" s="4" customFormat="1" ht="10.5">
      <c r="A3553" s="34"/>
      <c r="B3553" s="2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29"/>
      <c r="N3553" s="3"/>
    </row>
    <row r="3554" spans="1:14" s="4" customFormat="1" ht="10.5">
      <c r="A3554" s="34"/>
      <c r="B3554" s="2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29"/>
      <c r="N3554" s="3"/>
    </row>
    <row r="3555" spans="1:14" s="4" customFormat="1" ht="10.5">
      <c r="A3555" s="34"/>
      <c r="B3555" s="2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29"/>
      <c r="N3555" s="3"/>
    </row>
    <row r="3556" spans="1:14" s="4" customFormat="1" ht="10.5">
      <c r="A3556" s="34"/>
      <c r="B3556" s="2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29"/>
      <c r="N3556" s="3"/>
    </row>
    <row r="3557" spans="1:14" s="4" customFormat="1" ht="10.5">
      <c r="A3557" s="34"/>
      <c r="B3557" s="2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29"/>
      <c r="N3557" s="3"/>
    </row>
    <row r="3558" spans="1:14" s="4" customFormat="1" ht="10.5">
      <c r="A3558" s="34"/>
      <c r="B3558" s="2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29"/>
      <c r="N3558" s="3"/>
    </row>
    <row r="3559" spans="1:14" s="4" customFormat="1" ht="10.5">
      <c r="A3559" s="34"/>
      <c r="B3559" s="2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29"/>
      <c r="N3559" s="3"/>
    </row>
    <row r="3560" spans="1:14" s="4" customFormat="1" ht="10.5">
      <c r="A3560" s="34"/>
      <c r="B3560" s="2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29"/>
      <c r="N3560" s="3"/>
    </row>
    <row r="3561" spans="1:14" s="4" customFormat="1" ht="10.5">
      <c r="A3561" s="34"/>
      <c r="B3561" s="2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29"/>
      <c r="N3561" s="3"/>
    </row>
    <row r="3562" spans="1:14" s="4" customFormat="1" ht="10.5">
      <c r="A3562" s="34"/>
      <c r="B3562" s="2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29"/>
      <c r="N3562" s="3"/>
    </row>
    <row r="3563" spans="1:14" s="4" customFormat="1" ht="10.5">
      <c r="A3563" s="34"/>
      <c r="B3563" s="2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29"/>
      <c r="N3563" s="3"/>
    </row>
    <row r="3564" spans="1:14" s="4" customFormat="1" ht="10.5">
      <c r="A3564" s="34"/>
      <c r="B3564" s="2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29"/>
      <c r="N3564" s="3"/>
    </row>
    <row r="3565" spans="1:14" s="4" customFormat="1" ht="10.5">
      <c r="A3565" s="34"/>
      <c r="B3565" s="2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29"/>
      <c r="N3565" s="3"/>
    </row>
    <row r="3566" spans="1:14" s="4" customFormat="1" ht="10.5">
      <c r="A3566" s="34"/>
      <c r="B3566" s="2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29"/>
      <c r="N3566" s="3"/>
    </row>
    <row r="3567" spans="1:14" s="4" customFormat="1" ht="10.5">
      <c r="A3567" s="34"/>
      <c r="B3567" s="2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29"/>
      <c r="N3567" s="3"/>
    </row>
    <row r="3568" spans="1:14" s="4" customFormat="1" ht="10.5">
      <c r="A3568" s="34"/>
      <c r="B3568" s="2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29"/>
      <c r="N3568" s="3"/>
    </row>
    <row r="3569" spans="1:14" s="4" customFormat="1" ht="10.5">
      <c r="A3569" s="34"/>
      <c r="B3569" s="2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29"/>
      <c r="N3569" s="3"/>
    </row>
    <row r="3570" spans="1:14" s="4" customFormat="1" ht="10.5">
      <c r="A3570" s="34"/>
      <c r="B3570" s="2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29"/>
      <c r="N3570" s="3"/>
    </row>
    <row r="3571" spans="1:14" s="4" customFormat="1" ht="10.5">
      <c r="A3571" s="34"/>
      <c r="B3571" s="2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29"/>
      <c r="N3571" s="3"/>
    </row>
    <row r="3572" spans="1:14" s="4" customFormat="1" ht="10.5">
      <c r="A3572" s="34"/>
      <c r="B3572" s="2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29"/>
      <c r="N3572" s="3"/>
    </row>
    <row r="3573" spans="1:14" s="4" customFormat="1" ht="10.5">
      <c r="A3573" s="34"/>
      <c r="B3573" s="2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29"/>
      <c r="N3573" s="3"/>
    </row>
    <row r="3574" spans="1:14" s="4" customFormat="1" ht="10.5">
      <c r="A3574" s="34"/>
      <c r="B3574" s="2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29"/>
      <c r="N3574" s="3"/>
    </row>
    <row r="3575" spans="1:14" s="4" customFormat="1" ht="10.5">
      <c r="A3575" s="34"/>
      <c r="B3575" s="2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29"/>
      <c r="N3575" s="3"/>
    </row>
    <row r="3576" spans="1:14" s="4" customFormat="1" ht="10.5">
      <c r="A3576" s="34"/>
      <c r="B3576" s="2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29"/>
      <c r="N3576" s="3"/>
    </row>
    <row r="3577" spans="1:14" s="4" customFormat="1" ht="10.5">
      <c r="A3577" s="34"/>
      <c r="B3577" s="2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29"/>
      <c r="N3577" s="3"/>
    </row>
    <row r="3578" spans="1:14" s="4" customFormat="1" ht="10.5">
      <c r="A3578" s="34"/>
      <c r="B3578" s="2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29"/>
      <c r="N3578" s="3"/>
    </row>
    <row r="3579" spans="1:14" s="4" customFormat="1" ht="10.5">
      <c r="A3579" s="34"/>
      <c r="B3579" s="2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29"/>
      <c r="N3579" s="3"/>
    </row>
    <row r="3580" spans="1:14" s="4" customFormat="1" ht="10.5">
      <c r="A3580" s="34"/>
      <c r="B3580" s="2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29"/>
      <c r="N3580" s="3"/>
    </row>
    <row r="3581" spans="1:14" s="4" customFormat="1" ht="10.5">
      <c r="A3581" s="34"/>
      <c r="B3581" s="2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29"/>
      <c r="N3581" s="3"/>
    </row>
    <row r="3582" spans="1:14" s="4" customFormat="1" ht="10.5">
      <c r="A3582" s="34"/>
      <c r="B3582" s="2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29"/>
      <c r="N3582" s="3"/>
    </row>
    <row r="3583" spans="1:14" s="4" customFormat="1" ht="10.5">
      <c r="A3583" s="34"/>
      <c r="B3583" s="2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29"/>
      <c r="N3583" s="3"/>
    </row>
    <row r="3584" spans="1:14" s="4" customFormat="1" ht="10.5">
      <c r="A3584" s="34"/>
      <c r="B3584" s="2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29"/>
      <c r="N3584" s="3"/>
    </row>
    <row r="3585" spans="1:14" s="4" customFormat="1" ht="10.5">
      <c r="A3585" s="34"/>
      <c r="B3585" s="2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29"/>
      <c r="N3585" s="3"/>
    </row>
    <row r="3586" spans="1:14" s="4" customFormat="1" ht="10.5">
      <c r="A3586" s="34"/>
      <c r="B3586" s="2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29"/>
      <c r="N3586" s="3"/>
    </row>
    <row r="3587" spans="1:14" s="4" customFormat="1" ht="10.5">
      <c r="A3587" s="34"/>
      <c r="B3587" s="2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29"/>
      <c r="N3587" s="3"/>
    </row>
    <row r="3588" spans="1:14" s="4" customFormat="1" ht="10.5">
      <c r="A3588" s="34"/>
      <c r="B3588" s="2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29"/>
      <c r="N3588" s="3"/>
    </row>
    <row r="3589" spans="1:14" s="4" customFormat="1" ht="10.5">
      <c r="A3589" s="34"/>
      <c r="B3589" s="2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29"/>
      <c r="N3589" s="3"/>
    </row>
    <row r="3590" spans="1:14" s="4" customFormat="1" ht="10.5">
      <c r="A3590" s="34"/>
      <c r="B3590" s="2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29"/>
      <c r="N3590" s="3"/>
    </row>
    <row r="3591" spans="1:14" s="4" customFormat="1" ht="10.5">
      <c r="A3591" s="34"/>
      <c r="B3591" s="2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29"/>
      <c r="N3591" s="3"/>
    </row>
    <row r="3592" spans="1:14" s="4" customFormat="1" ht="10.5">
      <c r="A3592" s="34"/>
      <c r="B3592" s="2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29"/>
      <c r="N3592" s="3"/>
    </row>
    <row r="3593" spans="1:14" s="4" customFormat="1" ht="10.5">
      <c r="A3593" s="34"/>
      <c r="B3593" s="2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29"/>
      <c r="N3593" s="3"/>
    </row>
    <row r="3594" spans="1:14" s="4" customFormat="1" ht="10.5">
      <c r="A3594" s="34"/>
      <c r="B3594" s="2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29"/>
      <c r="N3594" s="3"/>
    </row>
    <row r="3595" spans="1:14" s="4" customFormat="1" ht="10.5">
      <c r="A3595" s="34"/>
      <c r="B3595" s="2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29"/>
      <c r="N3595" s="3"/>
    </row>
    <row r="3596" spans="1:14" s="4" customFormat="1" ht="10.5">
      <c r="A3596" s="34"/>
      <c r="B3596" s="2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29"/>
      <c r="N3596" s="3"/>
    </row>
    <row r="3597" spans="1:14" s="4" customFormat="1" ht="10.5">
      <c r="A3597" s="34"/>
      <c r="B3597" s="2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29"/>
      <c r="N3597" s="3"/>
    </row>
    <row r="3598" spans="1:14" s="4" customFormat="1" ht="10.5">
      <c r="A3598" s="34"/>
      <c r="B3598" s="2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29"/>
      <c r="N3598" s="3"/>
    </row>
    <row r="3599" spans="1:14" s="4" customFormat="1" ht="10.5">
      <c r="A3599" s="34"/>
      <c r="B3599" s="2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29"/>
      <c r="N3599" s="3"/>
    </row>
    <row r="3600" spans="1:14" s="4" customFormat="1" ht="10.5">
      <c r="A3600" s="34"/>
      <c r="B3600" s="2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29"/>
      <c r="N3600" s="3"/>
    </row>
    <row r="3601" spans="1:14" s="4" customFormat="1" ht="10.5">
      <c r="A3601" s="34"/>
      <c r="B3601" s="2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29"/>
      <c r="N3601" s="3"/>
    </row>
    <row r="3602" spans="1:14" s="4" customFormat="1" ht="10.5">
      <c r="A3602" s="34"/>
      <c r="B3602" s="2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29"/>
      <c r="N3602" s="3"/>
    </row>
    <row r="3603" spans="1:14" s="4" customFormat="1" ht="10.5">
      <c r="A3603" s="34"/>
      <c r="B3603" s="2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29"/>
      <c r="N3603" s="3"/>
    </row>
    <row r="3604" spans="1:14" s="4" customFormat="1" ht="10.5">
      <c r="A3604" s="34"/>
      <c r="B3604" s="2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29"/>
      <c r="N3604" s="3"/>
    </row>
    <row r="3605" spans="1:14" s="4" customFormat="1" ht="10.5">
      <c r="A3605" s="34"/>
      <c r="B3605" s="2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29"/>
      <c r="N3605" s="3"/>
    </row>
    <row r="3606" spans="1:14" s="4" customFormat="1" ht="10.5">
      <c r="A3606" s="34"/>
      <c r="B3606" s="2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29"/>
      <c r="N3606" s="3"/>
    </row>
    <row r="3607" spans="1:14" s="4" customFormat="1" ht="10.5">
      <c r="A3607" s="34"/>
      <c r="B3607" s="2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29"/>
      <c r="N3607" s="3"/>
    </row>
    <row r="3608" spans="1:14" s="4" customFormat="1" ht="10.5">
      <c r="A3608" s="34"/>
      <c r="B3608" s="2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29"/>
      <c r="N3608" s="3"/>
    </row>
    <row r="3609" spans="1:14" s="4" customFormat="1" ht="10.5">
      <c r="A3609" s="34"/>
      <c r="B3609" s="2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29"/>
      <c r="N3609" s="3"/>
    </row>
    <row r="3610" spans="1:14" s="4" customFormat="1" ht="10.5">
      <c r="A3610" s="34"/>
      <c r="B3610" s="2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29"/>
      <c r="N3610" s="3"/>
    </row>
    <row r="3611" spans="1:14" s="4" customFormat="1" ht="10.5">
      <c r="A3611" s="34"/>
      <c r="B3611" s="2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29"/>
      <c r="N3611" s="3"/>
    </row>
    <row r="3612" spans="1:14" s="4" customFormat="1" ht="10.5">
      <c r="A3612" s="34"/>
      <c r="B3612" s="2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29"/>
      <c r="N3612" s="3"/>
    </row>
    <row r="3613" spans="1:14" s="4" customFormat="1" ht="10.5">
      <c r="A3613" s="34"/>
      <c r="B3613" s="2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29"/>
      <c r="N3613" s="3"/>
    </row>
    <row r="3614" spans="1:14" s="4" customFormat="1" ht="10.5">
      <c r="A3614" s="34"/>
      <c r="B3614" s="2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29"/>
      <c r="N3614" s="3"/>
    </row>
    <row r="3615" spans="1:14" s="4" customFormat="1" ht="10.5">
      <c r="A3615" s="34"/>
      <c r="B3615" s="2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29"/>
      <c r="N3615" s="3"/>
    </row>
    <row r="3616" spans="1:14" s="4" customFormat="1" ht="10.5">
      <c r="A3616" s="34"/>
      <c r="B3616" s="2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29"/>
      <c r="N3616" s="3"/>
    </row>
    <row r="3617" spans="1:14" s="4" customFormat="1" ht="10.5">
      <c r="A3617" s="34"/>
      <c r="B3617" s="2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29"/>
      <c r="N3617" s="3"/>
    </row>
    <row r="3618" spans="1:14" s="4" customFormat="1" ht="10.5">
      <c r="A3618" s="34"/>
      <c r="B3618" s="2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29"/>
      <c r="N3618" s="3"/>
    </row>
    <row r="3619" spans="1:14" s="4" customFormat="1" ht="10.5">
      <c r="A3619" s="34"/>
      <c r="B3619" s="2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29"/>
      <c r="N3619" s="3"/>
    </row>
    <row r="3620" spans="1:14" s="4" customFormat="1" ht="10.5">
      <c r="A3620" s="34"/>
      <c r="B3620" s="2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29"/>
      <c r="N3620" s="3"/>
    </row>
    <row r="3621" spans="1:14" s="4" customFormat="1" ht="10.5">
      <c r="A3621" s="34"/>
      <c r="B3621" s="2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29"/>
      <c r="N3621" s="3"/>
    </row>
    <row r="3622" spans="1:14" s="4" customFormat="1" ht="10.5">
      <c r="A3622" s="34"/>
      <c r="B3622" s="2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29"/>
      <c r="N3622" s="3"/>
    </row>
    <row r="3623" spans="1:14" s="4" customFormat="1" ht="10.5">
      <c r="A3623" s="34"/>
      <c r="B3623" s="2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29"/>
      <c r="N3623" s="3"/>
    </row>
    <row r="3624" spans="1:14" s="4" customFormat="1" ht="10.5">
      <c r="A3624" s="34"/>
      <c r="B3624" s="2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29"/>
      <c r="N3624" s="3"/>
    </row>
    <row r="3625" spans="1:14" s="4" customFormat="1" ht="10.5">
      <c r="A3625" s="34"/>
      <c r="B3625" s="2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29"/>
      <c r="N3625" s="3"/>
    </row>
    <row r="3626" spans="1:14" s="4" customFormat="1" ht="10.5">
      <c r="A3626" s="34"/>
      <c r="B3626" s="2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29"/>
      <c r="N3626" s="3"/>
    </row>
    <row r="3627" spans="1:14" s="4" customFormat="1" ht="10.5">
      <c r="A3627" s="34"/>
      <c r="B3627" s="2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29"/>
      <c r="N3627" s="3"/>
    </row>
    <row r="3628" spans="1:14" s="4" customFormat="1" ht="10.5">
      <c r="A3628" s="34"/>
      <c r="B3628" s="2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29"/>
      <c r="N3628" s="3"/>
    </row>
    <row r="3629" spans="1:14" s="4" customFormat="1" ht="10.5">
      <c r="A3629" s="34"/>
      <c r="B3629" s="2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29"/>
      <c r="N3629" s="3"/>
    </row>
    <row r="3630" spans="1:14" s="4" customFormat="1" ht="10.5">
      <c r="A3630" s="34"/>
      <c r="B3630" s="2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29"/>
      <c r="N3630" s="3"/>
    </row>
    <row r="3631" spans="1:14" s="4" customFormat="1" ht="10.5">
      <c r="A3631" s="34"/>
      <c r="B3631" s="2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29"/>
      <c r="N3631" s="3"/>
    </row>
    <row r="3632" spans="1:14" s="4" customFormat="1" ht="10.5">
      <c r="A3632" s="34"/>
      <c r="B3632" s="2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29"/>
      <c r="N3632" s="3"/>
    </row>
    <row r="3633" spans="1:14" s="4" customFormat="1" ht="10.5">
      <c r="A3633" s="34"/>
      <c r="B3633" s="2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29"/>
      <c r="N3633" s="3"/>
    </row>
    <row r="3634" spans="1:14" s="4" customFormat="1" ht="10.5">
      <c r="A3634" s="34"/>
      <c r="B3634" s="2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29"/>
      <c r="N3634" s="3"/>
    </row>
    <row r="3635" spans="1:14" s="4" customFormat="1" ht="10.5">
      <c r="A3635" s="34"/>
      <c r="B3635" s="2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29"/>
      <c r="N3635" s="3"/>
    </row>
    <row r="3636" spans="1:14" s="4" customFormat="1" ht="10.5">
      <c r="A3636" s="34"/>
      <c r="B3636" s="2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29"/>
      <c r="N3636" s="3"/>
    </row>
    <row r="3637" spans="1:14" s="4" customFormat="1" ht="10.5">
      <c r="A3637" s="34"/>
      <c r="B3637" s="2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29"/>
      <c r="N3637" s="3"/>
    </row>
    <row r="3638" spans="1:14" s="4" customFormat="1" ht="10.5">
      <c r="A3638" s="34"/>
      <c r="B3638" s="2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29"/>
      <c r="N3638" s="3"/>
    </row>
    <row r="3639" spans="1:14" s="4" customFormat="1" ht="10.5">
      <c r="A3639" s="34"/>
      <c r="B3639" s="2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29"/>
      <c r="N3639" s="3"/>
    </row>
    <row r="3640" spans="1:14" s="4" customFormat="1" ht="10.5">
      <c r="A3640" s="34"/>
      <c r="B3640" s="2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29"/>
      <c r="N3640" s="3"/>
    </row>
    <row r="3641" spans="1:14" s="4" customFormat="1" ht="10.5">
      <c r="A3641" s="34"/>
      <c r="B3641" s="2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29"/>
      <c r="N3641" s="3"/>
    </row>
    <row r="3642" spans="1:14" s="4" customFormat="1" ht="10.5">
      <c r="A3642" s="34"/>
      <c r="B3642" s="2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29"/>
      <c r="N3642" s="3"/>
    </row>
    <row r="3643" spans="1:14" s="4" customFormat="1" ht="10.5">
      <c r="A3643" s="34"/>
      <c r="B3643" s="2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29"/>
      <c r="N3643" s="3"/>
    </row>
    <row r="3644" spans="1:14" s="4" customFormat="1" ht="10.5">
      <c r="A3644" s="34"/>
      <c r="B3644" s="2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29"/>
      <c r="N3644" s="3"/>
    </row>
    <row r="3645" spans="1:14" s="4" customFormat="1" ht="10.5">
      <c r="A3645" s="34"/>
      <c r="B3645" s="2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29"/>
      <c r="N3645" s="3"/>
    </row>
    <row r="3646" spans="1:14" s="4" customFormat="1" ht="10.5">
      <c r="A3646" s="34"/>
      <c r="B3646" s="2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29"/>
      <c r="N3646" s="3"/>
    </row>
    <row r="3647" spans="1:14" s="4" customFormat="1" ht="10.5">
      <c r="A3647" s="34"/>
      <c r="B3647" s="2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29"/>
      <c r="N3647" s="3"/>
    </row>
    <row r="3648" spans="1:14" s="4" customFormat="1" ht="10.5">
      <c r="A3648" s="34"/>
      <c r="B3648" s="2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29"/>
      <c r="N3648" s="3"/>
    </row>
    <row r="3649" spans="1:14" s="4" customFormat="1" ht="10.5">
      <c r="A3649" s="34"/>
      <c r="B3649" s="2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29"/>
      <c r="N3649" s="3"/>
    </row>
    <row r="3650" spans="1:14" s="4" customFormat="1" ht="10.5">
      <c r="A3650" s="34"/>
      <c r="B3650" s="2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29"/>
      <c r="N3650" s="3"/>
    </row>
    <row r="3651" spans="1:14" s="4" customFormat="1" ht="10.5">
      <c r="A3651" s="34"/>
      <c r="B3651" s="2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29"/>
      <c r="N3651" s="3"/>
    </row>
    <row r="3652" spans="1:14" s="4" customFormat="1" ht="10.5">
      <c r="A3652" s="34"/>
      <c r="B3652" s="2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29"/>
      <c r="N3652" s="3"/>
    </row>
    <row r="3653" spans="1:14" s="4" customFormat="1" ht="10.5">
      <c r="A3653" s="34"/>
      <c r="B3653" s="2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29"/>
      <c r="N3653" s="3"/>
    </row>
    <row r="3654" spans="1:14" s="4" customFormat="1" ht="10.5">
      <c r="A3654" s="34"/>
      <c r="B3654" s="2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29"/>
      <c r="N3654" s="3"/>
    </row>
    <row r="3655" spans="1:14" s="4" customFormat="1" ht="10.5">
      <c r="A3655" s="34"/>
      <c r="B3655" s="2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29"/>
      <c r="N3655" s="3"/>
    </row>
    <row r="3656" spans="1:14" s="4" customFormat="1" ht="10.5">
      <c r="A3656" s="34"/>
      <c r="B3656" s="2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29"/>
      <c r="N3656" s="3"/>
    </row>
    <row r="3657" spans="1:14" s="4" customFormat="1" ht="10.5">
      <c r="A3657" s="34"/>
      <c r="B3657" s="2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29"/>
      <c r="N3657" s="3"/>
    </row>
    <row r="3658" spans="1:14" s="4" customFormat="1" ht="10.5">
      <c r="A3658" s="34"/>
      <c r="B3658" s="2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29"/>
      <c r="N3658" s="3"/>
    </row>
    <row r="3659" spans="1:14" s="4" customFormat="1" ht="10.5">
      <c r="A3659" s="34"/>
      <c r="B3659" s="2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29"/>
      <c r="N3659" s="3"/>
    </row>
    <row r="3660" spans="1:14" s="4" customFormat="1" ht="10.5">
      <c r="A3660" s="34"/>
      <c r="B3660" s="2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29"/>
      <c r="N3660" s="3"/>
    </row>
    <row r="3661" spans="1:14" s="4" customFormat="1" ht="10.5">
      <c r="A3661" s="34"/>
      <c r="B3661" s="2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29"/>
      <c r="N3661" s="3"/>
    </row>
    <row r="3662" spans="1:14" s="4" customFormat="1" ht="10.5">
      <c r="A3662" s="34"/>
      <c r="B3662" s="2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29"/>
      <c r="N3662" s="3"/>
    </row>
    <row r="3663" spans="1:14" s="4" customFormat="1" ht="10.5">
      <c r="A3663" s="34"/>
      <c r="B3663" s="2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29"/>
      <c r="N3663" s="3"/>
    </row>
    <row r="3664" spans="1:14" s="4" customFormat="1" ht="10.5">
      <c r="A3664" s="34"/>
      <c r="B3664" s="2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29"/>
      <c r="N3664" s="3"/>
    </row>
    <row r="3665" spans="1:14" s="4" customFormat="1" ht="10.5">
      <c r="A3665" s="34"/>
      <c r="B3665" s="2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29"/>
      <c r="N3665" s="3"/>
    </row>
    <row r="3666" spans="1:14" s="4" customFormat="1" ht="10.5">
      <c r="A3666" s="34"/>
      <c r="B3666" s="2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29"/>
      <c r="N3666" s="3"/>
    </row>
    <row r="3667" spans="1:14" s="4" customFormat="1" ht="10.5">
      <c r="A3667" s="34"/>
      <c r="B3667" s="2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29"/>
      <c r="N3667" s="3"/>
    </row>
    <row r="3668" spans="1:14" s="4" customFormat="1" ht="10.5">
      <c r="A3668" s="34"/>
      <c r="B3668" s="2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29"/>
      <c r="N3668" s="3"/>
    </row>
    <row r="3669" spans="1:14" s="4" customFormat="1" ht="10.5">
      <c r="A3669" s="34"/>
      <c r="B3669" s="2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29"/>
      <c r="N3669" s="3"/>
    </row>
    <row r="3670" spans="1:14" s="4" customFormat="1" ht="10.5">
      <c r="A3670" s="34"/>
      <c r="B3670" s="2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29"/>
      <c r="N3670" s="3"/>
    </row>
    <row r="3671" spans="1:14" s="4" customFormat="1" ht="10.5">
      <c r="A3671" s="34"/>
      <c r="B3671" s="2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29"/>
      <c r="N3671" s="3"/>
    </row>
    <row r="3672" spans="1:14" s="4" customFormat="1" ht="10.5">
      <c r="A3672" s="34"/>
      <c r="B3672" s="2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29"/>
      <c r="N3672" s="3"/>
    </row>
    <row r="3673" spans="1:14" s="4" customFormat="1" ht="10.5">
      <c r="A3673" s="34"/>
      <c r="B3673" s="2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29"/>
      <c r="N3673" s="3"/>
    </row>
    <row r="3674" spans="1:14" s="4" customFormat="1" ht="10.5">
      <c r="A3674" s="34"/>
      <c r="B3674" s="2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29"/>
      <c r="N3674" s="3"/>
    </row>
    <row r="3675" spans="1:14" s="4" customFormat="1" ht="10.5">
      <c r="A3675" s="34"/>
      <c r="B3675" s="2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29"/>
      <c r="N3675" s="3"/>
    </row>
    <row r="3676" spans="1:14" s="4" customFormat="1" ht="10.5">
      <c r="A3676" s="34"/>
      <c r="B3676" s="2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29"/>
      <c r="N3676" s="3"/>
    </row>
    <row r="3677" spans="1:14" s="4" customFormat="1" ht="10.5">
      <c r="A3677" s="34"/>
      <c r="B3677" s="2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29"/>
      <c r="N3677" s="3"/>
    </row>
    <row r="3678" spans="1:14" s="4" customFormat="1" ht="10.5">
      <c r="A3678" s="34"/>
      <c r="B3678" s="2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29"/>
      <c r="N3678" s="3"/>
    </row>
    <row r="3679" spans="1:14" s="4" customFormat="1" ht="10.5">
      <c r="A3679" s="34"/>
      <c r="B3679" s="2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29"/>
      <c r="N3679" s="3"/>
    </row>
    <row r="3680" spans="1:14" s="4" customFormat="1" ht="10.5">
      <c r="A3680" s="34"/>
      <c r="B3680" s="2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29"/>
      <c r="N3680" s="3"/>
    </row>
    <row r="3681" spans="1:14" s="4" customFormat="1" ht="10.5">
      <c r="A3681" s="34"/>
      <c r="B3681" s="2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29"/>
      <c r="N3681" s="3"/>
    </row>
    <row r="3682" spans="1:14" s="4" customFormat="1" ht="10.5">
      <c r="A3682" s="34"/>
      <c r="B3682" s="2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29"/>
      <c r="N3682" s="3"/>
    </row>
    <row r="3683" spans="1:14" s="4" customFormat="1" ht="10.5">
      <c r="A3683" s="34"/>
      <c r="B3683" s="2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29"/>
      <c r="N3683" s="3"/>
    </row>
    <row r="3684" spans="1:14" s="4" customFormat="1" ht="10.5">
      <c r="A3684" s="34"/>
      <c r="B3684" s="2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29"/>
      <c r="N3684" s="3"/>
    </row>
    <row r="3685" spans="1:14" s="4" customFormat="1" ht="10.5">
      <c r="A3685" s="34"/>
      <c r="B3685" s="2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29"/>
      <c r="N3685" s="3"/>
    </row>
    <row r="3686" spans="1:14" s="4" customFormat="1" ht="10.5">
      <c r="A3686" s="34"/>
      <c r="B3686" s="2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29"/>
      <c r="N3686" s="3"/>
    </row>
    <row r="3687" spans="1:14" s="4" customFormat="1" ht="10.5">
      <c r="A3687" s="34"/>
      <c r="B3687" s="2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29"/>
      <c r="N3687" s="3"/>
    </row>
    <row r="3688" spans="1:14" s="4" customFormat="1" ht="10.5">
      <c r="A3688" s="34"/>
      <c r="B3688" s="2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29"/>
      <c r="N3688" s="3"/>
    </row>
    <row r="3689" spans="1:14" s="4" customFormat="1" ht="10.5">
      <c r="A3689" s="34"/>
      <c r="B3689" s="2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29"/>
      <c r="N3689" s="3"/>
    </row>
    <row r="3690" spans="1:14" s="4" customFormat="1" ht="10.5">
      <c r="A3690" s="34"/>
      <c r="B3690" s="2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29"/>
      <c r="N3690" s="3"/>
    </row>
    <row r="3691" spans="1:14" s="4" customFormat="1" ht="10.5">
      <c r="A3691" s="34"/>
      <c r="B3691" s="2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29"/>
      <c r="N3691" s="3"/>
    </row>
    <row r="3692" spans="1:14" s="4" customFormat="1" ht="10.5">
      <c r="A3692" s="34"/>
      <c r="B3692" s="2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29"/>
      <c r="N3692" s="3"/>
    </row>
    <row r="3693" spans="1:14" s="4" customFormat="1" ht="10.5">
      <c r="A3693" s="34"/>
      <c r="B3693" s="2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29"/>
      <c r="N3693" s="3"/>
    </row>
    <row r="3694" spans="1:14" s="4" customFormat="1" ht="10.5">
      <c r="A3694" s="34"/>
      <c r="B3694" s="2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29"/>
      <c r="N3694" s="3"/>
    </row>
    <row r="3695" spans="1:14" s="4" customFormat="1" ht="10.5">
      <c r="A3695" s="34"/>
      <c r="B3695" s="2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29"/>
      <c r="N3695" s="3"/>
    </row>
    <row r="3696" spans="1:14" s="4" customFormat="1" ht="10.5">
      <c r="A3696" s="34"/>
      <c r="B3696" s="2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29"/>
      <c r="N3696" s="3"/>
    </row>
    <row r="3697" spans="1:14" s="4" customFormat="1" ht="10.5">
      <c r="A3697" s="34"/>
      <c r="B3697" s="2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29"/>
      <c r="N3697" s="3"/>
    </row>
    <row r="3698" spans="1:14" s="4" customFormat="1" ht="10.5">
      <c r="A3698" s="34"/>
      <c r="B3698" s="2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29"/>
      <c r="N3698" s="3"/>
    </row>
    <row r="3699" spans="1:14" s="4" customFormat="1" ht="10.5">
      <c r="A3699" s="34"/>
      <c r="B3699" s="2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29"/>
      <c r="N3699" s="3"/>
    </row>
    <row r="3700" spans="1:14" s="4" customFormat="1" ht="10.5">
      <c r="A3700" s="34"/>
      <c r="B3700" s="2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29"/>
      <c r="N3700" s="3"/>
    </row>
    <row r="3701" spans="1:14" s="4" customFormat="1" ht="10.5">
      <c r="A3701" s="34"/>
      <c r="B3701" s="2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29"/>
      <c r="N3701" s="3"/>
    </row>
    <row r="3702" spans="1:14" s="4" customFormat="1" ht="10.5">
      <c r="A3702" s="34"/>
      <c r="B3702" s="2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29"/>
      <c r="N3702" s="3"/>
    </row>
    <row r="3703" spans="1:14" s="4" customFormat="1" ht="10.5">
      <c r="A3703" s="34"/>
      <c r="B3703" s="2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29"/>
      <c r="N3703" s="3"/>
    </row>
    <row r="3704" spans="1:14" s="4" customFormat="1" ht="10.5">
      <c r="A3704" s="34"/>
      <c r="B3704" s="2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29"/>
      <c r="N3704" s="3"/>
    </row>
    <row r="3705" spans="1:14" s="4" customFormat="1" ht="10.5">
      <c r="A3705" s="34"/>
      <c r="B3705" s="2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29"/>
      <c r="N3705" s="3"/>
    </row>
    <row r="3706" spans="1:14" s="4" customFormat="1" ht="10.5">
      <c r="A3706" s="34"/>
      <c r="B3706" s="2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29"/>
      <c r="N3706" s="3"/>
    </row>
    <row r="3707" spans="1:14" s="4" customFormat="1" ht="10.5">
      <c r="A3707" s="34"/>
      <c r="B3707" s="2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29"/>
      <c r="N3707" s="3"/>
    </row>
    <row r="3708" spans="1:14" s="4" customFormat="1" ht="10.5">
      <c r="A3708" s="34"/>
      <c r="B3708" s="2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29"/>
      <c r="N3708" s="3"/>
    </row>
    <row r="3709" spans="1:14" s="4" customFormat="1" ht="10.5">
      <c r="A3709" s="34"/>
      <c r="B3709" s="2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29"/>
      <c r="N3709" s="3"/>
    </row>
    <row r="3710" spans="1:14" s="4" customFormat="1" ht="10.5">
      <c r="A3710" s="34"/>
      <c r="B3710" s="2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29"/>
      <c r="N3710" s="3"/>
    </row>
    <row r="3711" spans="1:14" s="4" customFormat="1" ht="10.5">
      <c r="A3711" s="34"/>
      <c r="B3711" s="2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29"/>
      <c r="N3711" s="3"/>
    </row>
    <row r="3712" spans="1:14" s="4" customFormat="1" ht="10.5">
      <c r="A3712" s="34"/>
      <c r="B3712" s="2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29"/>
      <c r="N3712" s="3"/>
    </row>
    <row r="3713" spans="1:14" s="4" customFormat="1" ht="10.5">
      <c r="A3713" s="34"/>
      <c r="B3713" s="2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29"/>
      <c r="N3713" s="3"/>
    </row>
    <row r="3714" spans="1:14" s="4" customFormat="1" ht="10.5">
      <c r="A3714" s="34"/>
      <c r="B3714" s="2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29"/>
      <c r="N3714" s="3"/>
    </row>
    <row r="3715" spans="1:14" s="4" customFormat="1" ht="10.5">
      <c r="A3715" s="34"/>
      <c r="B3715" s="2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29"/>
      <c r="N3715" s="3"/>
    </row>
    <row r="3716" spans="1:14" s="4" customFormat="1" ht="10.5">
      <c r="A3716" s="34"/>
      <c r="B3716" s="2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29"/>
      <c r="N3716" s="3"/>
    </row>
    <row r="3717" spans="1:14" s="4" customFormat="1" ht="10.5">
      <c r="A3717" s="34"/>
      <c r="B3717" s="2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29"/>
      <c r="N3717" s="3"/>
    </row>
    <row r="3718" spans="1:14" s="4" customFormat="1" ht="10.5">
      <c r="A3718" s="34"/>
      <c r="B3718" s="2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29"/>
      <c r="N3718" s="3"/>
    </row>
    <row r="3719" spans="1:14" s="4" customFormat="1" ht="10.5">
      <c r="A3719" s="34"/>
      <c r="B3719" s="2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29"/>
      <c r="N3719" s="3"/>
    </row>
    <row r="3720" spans="1:14" s="4" customFormat="1" ht="10.5">
      <c r="A3720" s="34"/>
      <c r="B3720" s="2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29"/>
      <c r="N3720" s="3"/>
    </row>
    <row r="3721" spans="1:14" s="4" customFormat="1" ht="10.5">
      <c r="A3721" s="34"/>
      <c r="B3721" s="2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29"/>
      <c r="N3721" s="3"/>
    </row>
    <row r="3722" spans="1:14" s="4" customFormat="1" ht="10.5">
      <c r="A3722" s="34"/>
      <c r="B3722" s="2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29"/>
      <c r="N3722" s="3"/>
    </row>
    <row r="3723" spans="1:14" s="4" customFormat="1" ht="10.5">
      <c r="A3723" s="34"/>
      <c r="B3723" s="2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29"/>
      <c r="N3723" s="3"/>
    </row>
    <row r="3724" spans="1:14" s="4" customFormat="1" ht="10.5">
      <c r="A3724" s="34"/>
      <c r="B3724" s="2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29"/>
      <c r="N3724" s="3"/>
    </row>
    <row r="3725" spans="1:14" s="4" customFormat="1" ht="10.5">
      <c r="A3725" s="34"/>
      <c r="B3725" s="2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29"/>
      <c r="N3725" s="3"/>
    </row>
    <row r="3726" spans="1:14" s="4" customFormat="1" ht="10.5">
      <c r="A3726" s="34"/>
      <c r="B3726" s="2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29"/>
      <c r="N3726" s="3"/>
    </row>
    <row r="3727" spans="1:14" s="4" customFormat="1" ht="10.5">
      <c r="A3727" s="34"/>
      <c r="B3727" s="2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29"/>
      <c r="N3727" s="3"/>
    </row>
    <row r="3728" spans="1:14" s="4" customFormat="1" ht="10.5">
      <c r="A3728" s="34"/>
      <c r="B3728" s="2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29"/>
      <c r="N3728" s="3"/>
    </row>
    <row r="3729" spans="1:14" s="4" customFormat="1" ht="10.5">
      <c r="A3729" s="34"/>
      <c r="B3729" s="2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29"/>
      <c r="N3729" s="3"/>
    </row>
    <row r="3730" spans="1:14" s="4" customFormat="1" ht="10.5">
      <c r="A3730" s="34"/>
      <c r="B3730" s="2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29"/>
      <c r="N3730" s="3"/>
    </row>
    <row r="3731" spans="1:14" s="4" customFormat="1" ht="10.5">
      <c r="A3731" s="34"/>
      <c r="B3731" s="2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29"/>
      <c r="N3731" s="3"/>
    </row>
    <row r="3732" spans="1:14" s="4" customFormat="1" ht="10.5">
      <c r="A3732" s="34"/>
      <c r="B3732" s="2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29"/>
      <c r="N3732" s="3"/>
    </row>
    <row r="3733" spans="1:14" s="4" customFormat="1" ht="10.5">
      <c r="A3733" s="34"/>
      <c r="B3733" s="2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29"/>
      <c r="N3733" s="3"/>
    </row>
    <row r="3734" spans="1:14" s="4" customFormat="1" ht="10.5">
      <c r="A3734" s="34"/>
      <c r="B3734" s="2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29"/>
      <c r="N3734" s="3"/>
    </row>
    <row r="3735" spans="1:14" s="4" customFormat="1" ht="10.5">
      <c r="A3735" s="34"/>
      <c r="B3735" s="2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29"/>
      <c r="N3735" s="3"/>
    </row>
    <row r="3736" spans="1:14" s="4" customFormat="1" ht="10.5">
      <c r="A3736" s="34"/>
      <c r="B3736" s="2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29"/>
      <c r="N3736" s="3"/>
    </row>
    <row r="3737" spans="1:14" s="4" customFormat="1" ht="10.5">
      <c r="A3737" s="34"/>
      <c r="B3737" s="2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29"/>
      <c r="N3737" s="3"/>
    </row>
    <row r="3738" spans="1:14" s="4" customFormat="1" ht="10.5">
      <c r="A3738" s="34"/>
      <c r="B3738" s="2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29"/>
      <c r="N3738" s="3"/>
    </row>
    <row r="3739" spans="1:14" s="4" customFormat="1" ht="10.5">
      <c r="A3739" s="34"/>
      <c r="B3739" s="2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29"/>
      <c r="N3739" s="3"/>
    </row>
    <row r="3740" spans="1:14" s="4" customFormat="1" ht="10.5">
      <c r="A3740" s="34"/>
      <c r="B3740" s="2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29"/>
      <c r="N3740" s="3"/>
    </row>
    <row r="3741" spans="1:14" s="4" customFormat="1" ht="10.5">
      <c r="A3741" s="34"/>
      <c r="B3741" s="2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29"/>
      <c r="N3741" s="3"/>
    </row>
    <row r="3742" spans="1:14" s="4" customFormat="1" ht="10.5">
      <c r="A3742" s="34"/>
      <c r="B3742" s="2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29"/>
      <c r="N3742" s="3"/>
    </row>
    <row r="3743" spans="1:14" s="4" customFormat="1" ht="10.5">
      <c r="A3743" s="34"/>
      <c r="B3743" s="2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29"/>
      <c r="N3743" s="3"/>
    </row>
    <row r="3744" spans="1:14" s="4" customFormat="1" ht="10.5">
      <c r="A3744" s="34"/>
      <c r="B3744" s="2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29"/>
      <c r="N3744" s="3"/>
    </row>
    <row r="3745" spans="1:14" s="4" customFormat="1" ht="10.5">
      <c r="A3745" s="34"/>
      <c r="B3745" s="2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29"/>
      <c r="N3745" s="3"/>
    </row>
    <row r="3746" spans="1:14" s="4" customFormat="1" ht="10.5">
      <c r="A3746" s="34"/>
      <c r="B3746" s="2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29"/>
      <c r="N3746" s="3"/>
    </row>
    <row r="3747" spans="1:14" s="4" customFormat="1" ht="10.5">
      <c r="A3747" s="34"/>
      <c r="B3747" s="2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29"/>
      <c r="N3747" s="3"/>
    </row>
    <row r="3748" spans="1:14" s="4" customFormat="1" ht="10.5">
      <c r="A3748" s="34"/>
      <c r="B3748" s="2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29"/>
      <c r="N3748" s="3"/>
    </row>
    <row r="3749" spans="1:14" s="4" customFormat="1" ht="10.5">
      <c r="A3749" s="34"/>
      <c r="B3749" s="2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29"/>
      <c r="N3749" s="3"/>
    </row>
    <row r="3750" spans="1:14" s="4" customFormat="1" ht="10.5">
      <c r="A3750" s="34"/>
      <c r="B3750" s="2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29"/>
      <c r="N3750" s="3"/>
    </row>
    <row r="3751" spans="1:14" s="4" customFormat="1" ht="10.5">
      <c r="A3751" s="34"/>
      <c r="B3751" s="2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29"/>
      <c r="N3751" s="3"/>
    </row>
    <row r="3752" spans="1:14" s="4" customFormat="1" ht="10.5">
      <c r="A3752" s="34"/>
      <c r="B3752" s="2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29"/>
      <c r="N3752" s="3"/>
    </row>
    <row r="3753" spans="1:14" s="4" customFormat="1" ht="10.5">
      <c r="A3753" s="34"/>
      <c r="B3753" s="2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29"/>
      <c r="N3753" s="3"/>
    </row>
    <row r="3754" spans="1:14" s="4" customFormat="1" ht="10.5">
      <c r="A3754" s="34"/>
      <c r="B3754" s="2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29"/>
      <c r="N3754" s="3"/>
    </row>
    <row r="3755" spans="1:14" s="4" customFormat="1" ht="10.5">
      <c r="A3755" s="34"/>
      <c r="B3755" s="2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29"/>
      <c r="N3755" s="3"/>
    </row>
    <row r="3756" spans="1:14" s="4" customFormat="1" ht="10.5">
      <c r="A3756" s="34"/>
      <c r="B3756" s="2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29"/>
      <c r="N3756" s="3"/>
    </row>
    <row r="3757" spans="1:14" s="4" customFormat="1" ht="10.5">
      <c r="A3757" s="34"/>
      <c r="B3757" s="2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29"/>
      <c r="N3757" s="3"/>
    </row>
    <row r="3758" spans="1:14" s="4" customFormat="1" ht="10.5">
      <c r="A3758" s="34"/>
      <c r="B3758" s="2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29"/>
      <c r="N3758" s="3"/>
    </row>
    <row r="3759" spans="1:14" s="4" customFormat="1" ht="10.5">
      <c r="A3759" s="34"/>
      <c r="B3759" s="2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29"/>
      <c r="N3759" s="3"/>
    </row>
    <row r="3760" spans="1:14" s="4" customFormat="1" ht="10.5">
      <c r="A3760" s="34"/>
      <c r="B3760" s="2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29"/>
      <c r="N3760" s="3"/>
    </row>
    <row r="3761" spans="1:14" s="4" customFormat="1" ht="10.5">
      <c r="A3761" s="34"/>
      <c r="B3761" s="2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29"/>
      <c r="N3761" s="3"/>
    </row>
    <row r="3762" spans="1:14" s="4" customFormat="1" ht="10.5">
      <c r="A3762" s="34"/>
      <c r="B3762" s="2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29"/>
      <c r="N3762" s="3"/>
    </row>
    <row r="3763" spans="1:14" s="4" customFormat="1" ht="10.5">
      <c r="A3763" s="34"/>
      <c r="B3763" s="2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29"/>
      <c r="N3763" s="3"/>
    </row>
    <row r="3764" spans="1:14" s="4" customFormat="1" ht="10.5">
      <c r="A3764" s="34"/>
      <c r="B3764" s="2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29"/>
      <c r="N3764" s="3"/>
    </row>
    <row r="3765" spans="1:14" s="4" customFormat="1" ht="10.5">
      <c r="A3765" s="34"/>
      <c r="B3765" s="2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29"/>
      <c r="N3765" s="3"/>
    </row>
    <row r="3766" spans="1:14" s="4" customFormat="1" ht="10.5">
      <c r="A3766" s="34"/>
      <c r="B3766" s="2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29"/>
      <c r="N3766" s="3"/>
    </row>
    <row r="3767" spans="1:14" s="4" customFormat="1" ht="10.5">
      <c r="A3767" s="34"/>
      <c r="B3767" s="2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29"/>
      <c r="N3767" s="3"/>
    </row>
    <row r="3768" spans="1:14" s="4" customFormat="1" ht="10.5">
      <c r="A3768" s="34"/>
      <c r="B3768" s="2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29"/>
      <c r="N3768" s="3"/>
    </row>
    <row r="3769" spans="1:14" s="4" customFormat="1" ht="10.5">
      <c r="A3769" s="34"/>
      <c r="B3769" s="2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29"/>
      <c r="N3769" s="3"/>
    </row>
    <row r="3770" spans="1:14" s="4" customFormat="1" ht="10.5">
      <c r="A3770" s="34"/>
      <c r="B3770" s="2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29"/>
      <c r="N3770" s="3"/>
    </row>
    <row r="3771" spans="1:14" s="4" customFormat="1" ht="10.5">
      <c r="A3771" s="34"/>
      <c r="B3771" s="2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29"/>
      <c r="N3771" s="3"/>
    </row>
    <row r="3772" spans="1:14" s="4" customFormat="1" ht="10.5">
      <c r="A3772" s="34"/>
      <c r="B3772" s="2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29"/>
      <c r="N3772" s="3"/>
    </row>
    <row r="3773" spans="1:14" s="4" customFormat="1" ht="10.5">
      <c r="A3773" s="34"/>
      <c r="B3773" s="2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29"/>
      <c r="N3773" s="3"/>
    </row>
    <row r="3774" spans="1:14" s="4" customFormat="1" ht="10.5">
      <c r="A3774" s="34"/>
      <c r="B3774" s="2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29"/>
      <c r="N3774" s="3"/>
    </row>
    <row r="3775" spans="1:14" s="4" customFormat="1" ht="10.5">
      <c r="A3775" s="34"/>
      <c r="B3775" s="2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29"/>
      <c r="N3775" s="3"/>
    </row>
    <row r="3776" spans="1:14" s="4" customFormat="1" ht="10.5">
      <c r="A3776" s="34"/>
      <c r="B3776" s="2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29"/>
      <c r="N3776" s="3"/>
    </row>
    <row r="3777" spans="1:14" s="4" customFormat="1" ht="10.5">
      <c r="A3777" s="34"/>
      <c r="B3777" s="2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29"/>
      <c r="N3777" s="3"/>
    </row>
    <row r="3778" spans="1:14" s="4" customFormat="1" ht="10.5">
      <c r="A3778" s="34"/>
      <c r="B3778" s="2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29"/>
      <c r="N3778" s="3"/>
    </row>
    <row r="3779" spans="1:14" s="4" customFormat="1" ht="10.5">
      <c r="A3779" s="34"/>
      <c r="B3779" s="2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29"/>
      <c r="N3779" s="3"/>
    </row>
    <row r="3780" spans="1:14" s="4" customFormat="1" ht="10.5">
      <c r="A3780" s="34"/>
      <c r="B3780" s="2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29"/>
      <c r="N3780" s="3"/>
    </row>
    <row r="3781" spans="1:14" s="4" customFormat="1" ht="10.5">
      <c r="A3781" s="34"/>
      <c r="B3781" s="2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29"/>
      <c r="N3781" s="3"/>
    </row>
    <row r="3782" spans="1:14" s="4" customFormat="1" ht="10.5">
      <c r="A3782" s="34"/>
      <c r="B3782" s="2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29"/>
      <c r="N3782" s="3"/>
    </row>
    <row r="3783" spans="1:14" s="4" customFormat="1" ht="10.5">
      <c r="A3783" s="34"/>
      <c r="B3783" s="2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29"/>
      <c r="N3783" s="3"/>
    </row>
    <row r="3784" spans="1:14" s="4" customFormat="1" ht="10.5">
      <c r="A3784" s="34"/>
      <c r="B3784" s="2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29"/>
      <c r="N3784" s="3"/>
    </row>
    <row r="3785" spans="1:14" s="4" customFormat="1" ht="10.5">
      <c r="A3785" s="34"/>
      <c r="B3785" s="2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29"/>
      <c r="N3785" s="3"/>
    </row>
    <row r="3786" spans="1:14" s="4" customFormat="1" ht="10.5">
      <c r="A3786" s="34"/>
      <c r="B3786" s="2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29"/>
      <c r="N3786" s="3"/>
    </row>
    <row r="3787" spans="1:14" s="4" customFormat="1" ht="10.5">
      <c r="A3787" s="34"/>
      <c r="B3787" s="2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29"/>
      <c r="N3787" s="3"/>
    </row>
    <row r="3788" spans="1:14" s="4" customFormat="1" ht="10.5">
      <c r="A3788" s="34"/>
      <c r="B3788" s="2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29"/>
      <c r="N3788" s="3"/>
    </row>
    <row r="3789" spans="1:14" s="4" customFormat="1" ht="10.5">
      <c r="A3789" s="34"/>
      <c r="B3789" s="2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29"/>
      <c r="N3789" s="3"/>
    </row>
    <row r="3790" spans="1:14" s="4" customFormat="1" ht="10.5">
      <c r="A3790" s="34"/>
      <c r="B3790" s="2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29"/>
      <c r="N3790" s="3"/>
    </row>
    <row r="3791" spans="1:14" s="4" customFormat="1" ht="10.5">
      <c r="A3791" s="34"/>
      <c r="B3791" s="2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29"/>
      <c r="N3791" s="3"/>
    </row>
    <row r="3792" spans="1:14" s="4" customFormat="1" ht="10.5">
      <c r="A3792" s="34"/>
      <c r="B3792" s="2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29"/>
      <c r="N3792" s="3"/>
    </row>
    <row r="3793" spans="1:14" s="4" customFormat="1" ht="10.5">
      <c r="A3793" s="34"/>
      <c r="B3793" s="2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29"/>
      <c r="N3793" s="3"/>
    </row>
    <row r="3794" spans="1:14" s="4" customFormat="1" ht="10.5">
      <c r="A3794" s="34"/>
      <c r="B3794" s="2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29"/>
      <c r="N3794" s="3"/>
    </row>
    <row r="3795" spans="1:14" s="4" customFormat="1" ht="10.5">
      <c r="A3795" s="34"/>
      <c r="B3795" s="2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29"/>
      <c r="N3795" s="3"/>
    </row>
    <row r="3796" spans="1:14" s="4" customFormat="1" ht="10.5">
      <c r="A3796" s="34"/>
      <c r="B3796" s="2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29"/>
      <c r="N3796" s="3"/>
    </row>
    <row r="3797" spans="1:14" s="4" customFormat="1" ht="10.5">
      <c r="A3797" s="34"/>
      <c r="B3797" s="2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29"/>
      <c r="N3797" s="3"/>
    </row>
    <row r="3798" spans="1:14" s="4" customFormat="1" ht="10.5">
      <c r="A3798" s="34"/>
      <c r="B3798" s="2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29"/>
      <c r="N3798" s="3"/>
    </row>
    <row r="3799" spans="1:14" s="4" customFormat="1" ht="10.5">
      <c r="A3799" s="34"/>
      <c r="B3799" s="2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29"/>
      <c r="N3799" s="3"/>
    </row>
    <row r="3800" spans="1:14" s="4" customFormat="1" ht="10.5">
      <c r="A3800" s="34"/>
      <c r="B3800" s="2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29"/>
      <c r="N3800" s="3"/>
    </row>
    <row r="3801" spans="1:14" s="4" customFormat="1" ht="10.5">
      <c r="A3801" s="34"/>
      <c r="B3801" s="2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29"/>
      <c r="N3801" s="3"/>
    </row>
    <row r="3802" spans="1:14" s="4" customFormat="1" ht="10.5">
      <c r="A3802" s="34"/>
      <c r="B3802" s="2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29"/>
      <c r="N3802" s="3"/>
    </row>
    <row r="3803" spans="1:14" s="4" customFormat="1" ht="10.5">
      <c r="A3803" s="34"/>
      <c r="B3803" s="2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29"/>
      <c r="N3803" s="3"/>
    </row>
    <row r="3804" spans="1:14" s="4" customFormat="1" ht="10.5">
      <c r="A3804" s="34"/>
      <c r="B3804" s="2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29"/>
      <c r="N3804" s="3"/>
    </row>
    <row r="3805" spans="1:14" s="4" customFormat="1" ht="10.5">
      <c r="A3805" s="34"/>
      <c r="B3805" s="2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29"/>
      <c r="N3805" s="3"/>
    </row>
    <row r="3806" spans="1:14" s="4" customFormat="1" ht="10.5">
      <c r="A3806" s="34"/>
      <c r="B3806" s="2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29"/>
      <c r="N3806" s="3"/>
    </row>
    <row r="3807" spans="1:14" s="4" customFormat="1" ht="10.5">
      <c r="A3807" s="34"/>
      <c r="B3807" s="2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29"/>
      <c r="N3807" s="3"/>
    </row>
    <row r="3808" spans="1:14" s="4" customFormat="1" ht="10.5">
      <c r="A3808" s="34"/>
      <c r="B3808" s="2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29"/>
      <c r="N3808" s="3"/>
    </row>
    <row r="3809" spans="1:14" s="4" customFormat="1" ht="10.5">
      <c r="A3809" s="34"/>
      <c r="B3809" s="2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29"/>
      <c r="N3809" s="3"/>
    </row>
    <row r="3810" spans="1:14" s="4" customFormat="1" ht="10.5">
      <c r="A3810" s="34"/>
      <c r="B3810" s="2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29"/>
      <c r="N3810" s="3"/>
    </row>
    <row r="3811" spans="1:14" s="4" customFormat="1" ht="10.5">
      <c r="A3811" s="34"/>
      <c r="B3811" s="2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29"/>
      <c r="N3811" s="3"/>
    </row>
    <row r="3812" spans="1:14" s="4" customFormat="1" ht="10.5">
      <c r="A3812" s="34"/>
      <c r="B3812" s="2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29"/>
      <c r="N3812" s="3"/>
    </row>
    <row r="3813" spans="1:14" s="4" customFormat="1" ht="10.5">
      <c r="A3813" s="34"/>
      <c r="B3813" s="2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29"/>
      <c r="N3813" s="3"/>
    </row>
    <row r="3814" spans="1:14" s="4" customFormat="1" ht="10.5">
      <c r="A3814" s="34"/>
      <c r="B3814" s="2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29"/>
      <c r="N3814" s="3"/>
    </row>
    <row r="3815" spans="1:14" s="4" customFormat="1" ht="10.5">
      <c r="A3815" s="34"/>
      <c r="B3815" s="2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29"/>
      <c r="N3815" s="3"/>
    </row>
    <row r="3816" spans="1:14" s="4" customFormat="1" ht="10.5">
      <c r="A3816" s="34"/>
      <c r="B3816" s="2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29"/>
      <c r="N3816" s="3"/>
    </row>
    <row r="3817" spans="1:14" s="4" customFormat="1" ht="10.5">
      <c r="A3817" s="34"/>
      <c r="B3817" s="2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29"/>
      <c r="N3817" s="3"/>
    </row>
    <row r="3818" spans="1:14" s="4" customFormat="1" ht="10.5">
      <c r="A3818" s="34"/>
      <c r="B3818" s="2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29"/>
      <c r="N3818" s="3"/>
    </row>
    <row r="3819" spans="1:14" s="4" customFormat="1" ht="10.5">
      <c r="A3819" s="34"/>
      <c r="B3819" s="2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29"/>
      <c r="N3819" s="3"/>
    </row>
    <row r="3820" spans="1:14" s="4" customFormat="1" ht="10.5">
      <c r="A3820" s="34"/>
      <c r="B3820" s="2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29"/>
      <c r="N3820" s="3"/>
    </row>
    <row r="3821" spans="1:14" s="4" customFormat="1" ht="10.5">
      <c r="A3821" s="34"/>
      <c r="B3821" s="2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29"/>
      <c r="N3821" s="3"/>
    </row>
    <row r="3822" spans="1:14" s="4" customFormat="1" ht="10.5">
      <c r="A3822" s="34"/>
      <c r="B3822" s="2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29"/>
      <c r="N3822" s="3"/>
    </row>
    <row r="3823" spans="1:14" s="4" customFormat="1" ht="10.5">
      <c r="A3823" s="34"/>
      <c r="B3823" s="2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29"/>
      <c r="N3823" s="3"/>
    </row>
    <row r="3824" spans="1:14" s="4" customFormat="1" ht="10.5">
      <c r="A3824" s="34"/>
      <c r="B3824" s="2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29"/>
      <c r="N3824" s="3"/>
    </row>
    <row r="3825" spans="1:14" s="4" customFormat="1" ht="10.5">
      <c r="A3825" s="34"/>
      <c r="B3825" s="2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29"/>
      <c r="N3825" s="3"/>
    </row>
    <row r="3826" spans="1:14" s="4" customFormat="1" ht="10.5">
      <c r="A3826" s="34"/>
      <c r="B3826" s="2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29"/>
      <c r="N3826" s="3"/>
    </row>
    <row r="3827" spans="1:14" s="4" customFormat="1" ht="10.5">
      <c r="A3827" s="34"/>
      <c r="B3827" s="2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29"/>
      <c r="N3827" s="3"/>
    </row>
    <row r="3828" spans="1:14" s="4" customFormat="1" ht="10.5">
      <c r="A3828" s="34"/>
      <c r="B3828" s="2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29"/>
      <c r="N3828" s="3"/>
    </row>
    <row r="3829" spans="1:14" s="4" customFormat="1" ht="10.5">
      <c r="A3829" s="34"/>
      <c r="B3829" s="2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29"/>
      <c r="N3829" s="3"/>
    </row>
    <row r="3830" spans="1:14" s="4" customFormat="1" ht="10.5">
      <c r="A3830" s="34"/>
      <c r="B3830" s="2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29"/>
      <c r="N3830" s="3"/>
    </row>
    <row r="3831" spans="1:14" s="4" customFormat="1" ht="10.5">
      <c r="A3831" s="34"/>
      <c r="B3831" s="2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29"/>
      <c r="N3831" s="3"/>
    </row>
    <row r="3832" spans="1:14" s="4" customFormat="1" ht="10.5">
      <c r="A3832" s="34"/>
      <c r="B3832" s="2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29"/>
      <c r="N3832" s="3"/>
    </row>
    <row r="3833" spans="1:14" s="4" customFormat="1" ht="10.5">
      <c r="A3833" s="34"/>
      <c r="B3833" s="2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29"/>
      <c r="N3833" s="3"/>
    </row>
    <row r="3834" spans="1:14" s="4" customFormat="1" ht="10.5">
      <c r="A3834" s="34"/>
      <c r="B3834" s="2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29"/>
      <c r="N3834" s="3"/>
    </row>
    <row r="3835" spans="1:14" s="4" customFormat="1" ht="10.5">
      <c r="A3835" s="34"/>
      <c r="B3835" s="2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29"/>
      <c r="N3835" s="3"/>
    </row>
    <row r="3836" spans="1:14" s="4" customFormat="1" ht="10.5">
      <c r="A3836" s="34"/>
      <c r="B3836" s="2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29"/>
      <c r="N3836" s="3"/>
    </row>
    <row r="3837" spans="1:14" s="4" customFormat="1" ht="10.5">
      <c r="A3837" s="34"/>
      <c r="B3837" s="2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29"/>
      <c r="N3837" s="3"/>
    </row>
    <row r="3838" spans="1:14" s="4" customFormat="1" ht="10.5">
      <c r="A3838" s="34"/>
      <c r="B3838" s="2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29"/>
      <c r="N3838" s="3"/>
    </row>
    <row r="3839" spans="1:14" s="4" customFormat="1" ht="10.5">
      <c r="A3839" s="34"/>
      <c r="B3839" s="2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29"/>
      <c r="N3839" s="3"/>
    </row>
    <row r="3840" spans="1:14" s="4" customFormat="1" ht="10.5">
      <c r="A3840" s="34"/>
      <c r="B3840" s="2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29"/>
      <c r="N3840" s="3"/>
    </row>
    <row r="3841" spans="1:14" s="4" customFormat="1" ht="10.5">
      <c r="A3841" s="34"/>
      <c r="B3841" s="2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29"/>
      <c r="N3841" s="3"/>
    </row>
    <row r="3842" spans="1:14" s="4" customFormat="1" ht="10.5">
      <c r="A3842" s="34"/>
      <c r="B3842" s="2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29"/>
      <c r="N3842" s="3"/>
    </row>
    <row r="3843" spans="1:14" s="4" customFormat="1" ht="10.5">
      <c r="A3843" s="34"/>
      <c r="B3843" s="2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29"/>
      <c r="N3843" s="3"/>
    </row>
    <row r="3844" spans="1:14" s="4" customFormat="1" ht="10.5">
      <c r="A3844" s="34"/>
      <c r="B3844" s="2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29"/>
      <c r="N3844" s="3"/>
    </row>
    <row r="3845" spans="1:14" s="4" customFormat="1" ht="10.5">
      <c r="A3845" s="34"/>
      <c r="B3845" s="2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29"/>
      <c r="N3845" s="3"/>
    </row>
    <row r="3846" spans="1:14" s="4" customFormat="1" ht="10.5">
      <c r="A3846" s="34"/>
      <c r="B3846" s="2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29"/>
      <c r="N3846" s="3"/>
    </row>
    <row r="3847" spans="1:14" s="4" customFormat="1" ht="10.5">
      <c r="A3847" s="34"/>
      <c r="B3847" s="2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29"/>
      <c r="N3847" s="3"/>
    </row>
    <row r="3848" spans="1:14" s="4" customFormat="1" ht="10.5">
      <c r="A3848" s="34"/>
      <c r="B3848" s="2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29"/>
      <c r="N3848" s="3"/>
    </row>
    <row r="3849" spans="1:14" s="4" customFormat="1" ht="10.5">
      <c r="A3849" s="34"/>
      <c r="B3849" s="2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29"/>
      <c r="N3849" s="3"/>
    </row>
    <row r="3850" spans="1:14" s="4" customFormat="1" ht="10.5">
      <c r="A3850" s="34"/>
      <c r="B3850" s="2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29"/>
      <c r="N3850" s="3"/>
    </row>
    <row r="3851" spans="1:14" s="4" customFormat="1" ht="10.5">
      <c r="A3851" s="34"/>
      <c r="B3851" s="2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29"/>
      <c r="N3851" s="3"/>
    </row>
    <row r="3852" spans="1:14" s="4" customFormat="1" ht="10.5">
      <c r="A3852" s="34"/>
      <c r="B3852" s="2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29"/>
      <c r="N3852" s="3"/>
    </row>
    <row r="3853" spans="1:14" s="4" customFormat="1" ht="10.5">
      <c r="A3853" s="34"/>
      <c r="B3853" s="2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29"/>
      <c r="N3853" s="3"/>
    </row>
    <row r="3854" spans="1:14" s="4" customFormat="1" ht="10.5">
      <c r="A3854" s="34"/>
      <c r="B3854" s="2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29"/>
      <c r="N3854" s="3"/>
    </row>
    <row r="3855" spans="1:14" s="4" customFormat="1" ht="10.5">
      <c r="A3855" s="34"/>
      <c r="B3855" s="2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29"/>
      <c r="N3855" s="3"/>
    </row>
    <row r="3856" spans="1:14" s="4" customFormat="1" ht="10.5">
      <c r="A3856" s="34"/>
      <c r="B3856" s="2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29"/>
      <c r="N3856" s="3"/>
    </row>
    <row r="3857" spans="1:14" s="4" customFormat="1" ht="10.5">
      <c r="A3857" s="34"/>
      <c r="B3857" s="2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29"/>
      <c r="N3857" s="3"/>
    </row>
    <row r="3858" spans="1:14" s="4" customFormat="1" ht="10.5">
      <c r="A3858" s="34"/>
      <c r="B3858" s="2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29"/>
      <c r="N3858" s="3"/>
    </row>
    <row r="3859" spans="1:14" s="4" customFormat="1" ht="10.5">
      <c r="A3859" s="34"/>
      <c r="B3859" s="2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29"/>
      <c r="N3859" s="3"/>
    </row>
    <row r="3860" spans="1:14" s="4" customFormat="1" ht="10.5">
      <c r="A3860" s="34"/>
      <c r="B3860" s="2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29"/>
      <c r="N3860" s="3"/>
    </row>
    <row r="3861" spans="1:14" s="4" customFormat="1" ht="10.5">
      <c r="A3861" s="34"/>
      <c r="B3861" s="2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29"/>
      <c r="N3861" s="3"/>
    </row>
    <row r="3862" spans="1:14" s="4" customFormat="1" ht="10.5">
      <c r="A3862" s="34"/>
      <c r="B3862" s="2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29"/>
      <c r="N3862" s="3"/>
    </row>
    <row r="3863" spans="1:14" s="4" customFormat="1" ht="10.5">
      <c r="A3863" s="34"/>
      <c r="B3863" s="2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29"/>
      <c r="N3863" s="3"/>
    </row>
    <row r="3864" spans="1:14" s="4" customFormat="1" ht="10.5">
      <c r="A3864" s="34"/>
      <c r="B3864" s="2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29"/>
      <c r="N3864" s="3"/>
    </row>
    <row r="3865" spans="1:14" s="4" customFormat="1" ht="10.5">
      <c r="A3865" s="34"/>
      <c r="B3865" s="2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29"/>
      <c r="N3865" s="3"/>
    </row>
    <row r="3866" spans="1:14" s="4" customFormat="1" ht="10.5">
      <c r="A3866" s="34"/>
      <c r="B3866" s="2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29"/>
      <c r="N3866" s="3"/>
    </row>
    <row r="3867" spans="1:14" s="4" customFormat="1" ht="10.5">
      <c r="A3867" s="34"/>
      <c r="B3867" s="2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29"/>
      <c r="N3867" s="3"/>
    </row>
    <row r="3868" spans="1:14" s="4" customFormat="1" ht="10.5">
      <c r="A3868" s="34"/>
      <c r="B3868" s="2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29"/>
      <c r="N3868" s="3"/>
    </row>
    <row r="3869" spans="1:14" s="4" customFormat="1" ht="10.5">
      <c r="A3869" s="34"/>
      <c r="B3869" s="2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29"/>
      <c r="N3869" s="3"/>
    </row>
    <row r="3870" spans="1:14" s="4" customFormat="1" ht="10.5">
      <c r="A3870" s="34"/>
      <c r="B3870" s="2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29"/>
      <c r="N3870" s="3"/>
    </row>
    <row r="3871" spans="1:14" s="4" customFormat="1" ht="10.5">
      <c r="A3871" s="34"/>
      <c r="B3871" s="2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29"/>
      <c r="N3871" s="3"/>
    </row>
    <row r="3872" spans="1:14" s="4" customFormat="1" ht="10.5">
      <c r="A3872" s="34"/>
      <c r="B3872" s="2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29"/>
      <c r="N3872" s="3"/>
    </row>
    <row r="3873" spans="1:14" s="4" customFormat="1" ht="10.5">
      <c r="A3873" s="34"/>
      <c r="B3873" s="2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29"/>
      <c r="N3873" s="3"/>
    </row>
    <row r="3874" spans="1:14" s="4" customFormat="1" ht="10.5">
      <c r="A3874" s="34"/>
      <c r="B3874" s="2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29"/>
      <c r="N3874" s="3"/>
    </row>
    <row r="3875" spans="1:14" s="4" customFormat="1" ht="10.5">
      <c r="A3875" s="34"/>
      <c r="B3875" s="2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29"/>
      <c r="N3875" s="3"/>
    </row>
    <row r="3876" spans="1:14" s="4" customFormat="1" ht="10.5">
      <c r="A3876" s="34"/>
      <c r="B3876" s="2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29"/>
      <c r="N3876" s="3"/>
    </row>
    <row r="3877" spans="1:14" s="4" customFormat="1" ht="10.5">
      <c r="A3877" s="34"/>
      <c r="B3877" s="2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29"/>
      <c r="N3877" s="3"/>
    </row>
    <row r="3878" spans="1:14" s="4" customFormat="1" ht="10.5">
      <c r="A3878" s="34"/>
      <c r="B3878" s="2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29"/>
      <c r="N3878" s="3"/>
    </row>
    <row r="3879" spans="1:14" s="4" customFormat="1" ht="10.5">
      <c r="A3879" s="34"/>
      <c r="B3879" s="2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29"/>
      <c r="N3879" s="3"/>
    </row>
    <row r="3880" spans="1:14" s="4" customFormat="1" ht="10.5">
      <c r="A3880" s="34"/>
      <c r="B3880" s="2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29"/>
      <c r="N3880" s="3"/>
    </row>
    <row r="3881" spans="1:14" s="4" customFormat="1" ht="10.5">
      <c r="A3881" s="34"/>
      <c r="B3881" s="2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29"/>
      <c r="N3881" s="3"/>
    </row>
    <row r="3882" spans="1:14" s="4" customFormat="1" ht="10.5">
      <c r="A3882" s="34"/>
      <c r="B3882" s="2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29"/>
      <c r="N3882" s="3"/>
    </row>
    <row r="3883" spans="1:14" s="4" customFormat="1" ht="10.5">
      <c r="A3883" s="34"/>
      <c r="B3883" s="2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29"/>
      <c r="N3883" s="3"/>
    </row>
    <row r="3884" spans="1:14" s="4" customFormat="1" ht="10.5">
      <c r="A3884" s="34"/>
      <c r="B3884" s="2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29"/>
      <c r="N3884" s="3"/>
    </row>
    <row r="3885" spans="1:14" s="4" customFormat="1" ht="10.5">
      <c r="A3885" s="34"/>
      <c r="B3885" s="2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29"/>
      <c r="N3885" s="3"/>
    </row>
    <row r="3886" spans="1:14" s="4" customFormat="1" ht="10.5">
      <c r="A3886" s="34"/>
      <c r="B3886" s="2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29"/>
      <c r="N3886" s="3"/>
    </row>
    <row r="3887" spans="1:14" s="4" customFormat="1" ht="10.5">
      <c r="A3887" s="34"/>
      <c r="B3887" s="2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29"/>
      <c r="N3887" s="3"/>
    </row>
    <row r="3888" spans="1:14" s="4" customFormat="1" ht="10.5">
      <c r="A3888" s="34"/>
      <c r="B3888" s="2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29"/>
      <c r="N3888" s="3"/>
    </row>
    <row r="3889" spans="1:14" s="4" customFormat="1" ht="10.5">
      <c r="A3889" s="34"/>
      <c r="B3889" s="2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29"/>
      <c r="N3889" s="3"/>
    </row>
    <row r="3890" spans="1:14" s="4" customFormat="1" ht="10.5">
      <c r="A3890" s="34"/>
      <c r="B3890" s="2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29"/>
      <c r="N3890" s="3"/>
    </row>
    <row r="3891" spans="1:14" s="4" customFormat="1" ht="10.5">
      <c r="A3891" s="34"/>
      <c r="B3891" s="2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29"/>
      <c r="N3891" s="3"/>
    </row>
    <row r="3892" spans="1:14" s="4" customFormat="1" ht="10.5">
      <c r="A3892" s="34"/>
      <c r="B3892" s="2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29"/>
      <c r="N3892" s="3"/>
    </row>
    <row r="3893" spans="1:14" s="4" customFormat="1" ht="10.5">
      <c r="A3893" s="34"/>
      <c r="B3893" s="2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29"/>
      <c r="N3893" s="3"/>
    </row>
    <row r="3894" spans="1:14" s="4" customFormat="1" ht="10.5">
      <c r="A3894" s="34"/>
      <c r="B3894" s="2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29"/>
      <c r="N3894" s="3"/>
    </row>
    <row r="3895" spans="1:14" s="4" customFormat="1" ht="10.5">
      <c r="A3895" s="34"/>
      <c r="B3895" s="2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29"/>
      <c r="N3895" s="3"/>
    </row>
    <row r="3896" spans="1:14" s="4" customFormat="1" ht="10.5">
      <c r="A3896" s="34"/>
      <c r="B3896" s="2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29"/>
      <c r="N3896" s="3"/>
    </row>
    <row r="3897" spans="1:14" s="4" customFormat="1" ht="10.5">
      <c r="A3897" s="34"/>
      <c r="B3897" s="2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29"/>
      <c r="N3897" s="3"/>
    </row>
    <row r="3898" spans="1:14" s="4" customFormat="1" ht="10.5">
      <c r="A3898" s="34"/>
      <c r="B3898" s="2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29"/>
      <c r="N3898" s="3"/>
    </row>
    <row r="3899" spans="1:14" s="4" customFormat="1" ht="10.5">
      <c r="A3899" s="34"/>
      <c r="B3899" s="2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29"/>
      <c r="N3899" s="3"/>
    </row>
    <row r="3900" spans="1:14" s="4" customFormat="1" ht="10.5">
      <c r="A3900" s="34"/>
      <c r="B3900" s="2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29"/>
      <c r="N3900" s="3"/>
    </row>
    <row r="3901" spans="1:14" s="4" customFormat="1" ht="10.5">
      <c r="A3901" s="34"/>
      <c r="B3901" s="2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29"/>
      <c r="N3901" s="3"/>
    </row>
    <row r="3902" spans="1:14" s="4" customFormat="1" ht="10.5">
      <c r="A3902" s="34"/>
      <c r="B3902" s="2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29"/>
      <c r="N3902" s="3"/>
    </row>
    <row r="3903" spans="1:14" s="4" customFormat="1" ht="10.5">
      <c r="A3903" s="34"/>
      <c r="B3903" s="2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29"/>
      <c r="N3903" s="3"/>
    </row>
    <row r="3904" spans="1:14" s="4" customFormat="1" ht="10.5">
      <c r="A3904" s="34"/>
      <c r="B3904" s="2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29"/>
      <c r="N3904" s="3"/>
    </row>
    <row r="3905" spans="1:14" s="4" customFormat="1" ht="10.5">
      <c r="A3905" s="34"/>
      <c r="B3905" s="2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29"/>
      <c r="N3905" s="3"/>
    </row>
    <row r="3906" spans="1:14" s="4" customFormat="1" ht="10.5">
      <c r="A3906" s="34"/>
      <c r="B3906" s="2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29"/>
      <c r="N3906" s="3"/>
    </row>
    <row r="3907" spans="1:14" s="4" customFormat="1" ht="10.5">
      <c r="A3907" s="34"/>
      <c r="B3907" s="2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29"/>
      <c r="N3907" s="3"/>
    </row>
    <row r="3908" spans="1:14" s="4" customFormat="1" ht="10.5">
      <c r="A3908" s="34"/>
      <c r="B3908" s="2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29"/>
      <c r="N3908" s="3"/>
    </row>
    <row r="3909" spans="1:14" s="4" customFormat="1" ht="10.5">
      <c r="A3909" s="34"/>
      <c r="B3909" s="2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29"/>
      <c r="N3909" s="3"/>
    </row>
    <row r="3910" spans="1:14" s="4" customFormat="1" ht="10.5">
      <c r="A3910" s="34"/>
      <c r="B3910" s="2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29"/>
      <c r="N3910" s="3"/>
    </row>
    <row r="3911" spans="1:14" s="4" customFormat="1" ht="10.5">
      <c r="A3911" s="34"/>
      <c r="B3911" s="2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29"/>
      <c r="N3911" s="3"/>
    </row>
    <row r="3912" spans="1:14" s="4" customFormat="1" ht="10.5">
      <c r="A3912" s="34"/>
      <c r="B3912" s="2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29"/>
      <c r="N3912" s="3"/>
    </row>
    <row r="3913" spans="1:14" s="4" customFormat="1" ht="10.5">
      <c r="A3913" s="34"/>
      <c r="B3913" s="2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29"/>
      <c r="N3913" s="3"/>
    </row>
    <row r="3914" spans="1:14" s="4" customFormat="1" ht="10.5">
      <c r="A3914" s="34"/>
      <c r="B3914" s="2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29"/>
      <c r="N3914" s="3"/>
    </row>
    <row r="3915" spans="1:14" s="4" customFormat="1" ht="10.5">
      <c r="A3915" s="34"/>
      <c r="B3915" s="2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29"/>
      <c r="N3915" s="3"/>
    </row>
    <row r="3916" spans="1:14" s="4" customFormat="1" ht="10.5">
      <c r="A3916" s="34"/>
      <c r="B3916" s="2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29"/>
      <c r="N3916" s="3"/>
    </row>
    <row r="3917" spans="1:14" s="4" customFormat="1" ht="10.5">
      <c r="A3917" s="34"/>
      <c r="B3917" s="2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29"/>
      <c r="N3917" s="3"/>
    </row>
    <row r="3918" spans="1:14" s="4" customFormat="1" ht="10.5">
      <c r="A3918" s="34"/>
      <c r="B3918" s="2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29"/>
      <c r="N3918" s="3"/>
    </row>
    <row r="3919" spans="1:14" s="4" customFormat="1" ht="10.5">
      <c r="A3919" s="34"/>
      <c r="B3919" s="2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29"/>
      <c r="N3919" s="3"/>
    </row>
    <row r="3920" spans="1:14" s="4" customFormat="1" ht="10.5">
      <c r="A3920" s="34"/>
      <c r="B3920" s="2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29"/>
      <c r="N3920" s="3"/>
    </row>
    <row r="3921" spans="1:14" s="4" customFormat="1" ht="10.5">
      <c r="A3921" s="34"/>
      <c r="B3921" s="2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29"/>
      <c r="N3921" s="3"/>
    </row>
    <row r="3922" spans="1:14" s="4" customFormat="1" ht="10.5">
      <c r="A3922" s="34"/>
      <c r="B3922" s="2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29"/>
      <c r="N3922" s="3"/>
    </row>
    <row r="3923" spans="1:14" s="4" customFormat="1" ht="10.5">
      <c r="A3923" s="34"/>
      <c r="B3923" s="2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29"/>
      <c r="N3923" s="3"/>
    </row>
    <row r="3924" spans="1:14" s="4" customFormat="1" ht="10.5">
      <c r="A3924" s="34"/>
      <c r="B3924" s="2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29"/>
      <c r="N3924" s="3"/>
    </row>
    <row r="3925" spans="1:14" s="4" customFormat="1" ht="10.5">
      <c r="A3925" s="34"/>
      <c r="B3925" s="2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29"/>
      <c r="N3925" s="3"/>
    </row>
    <row r="3926" spans="1:14" s="4" customFormat="1" ht="10.5">
      <c r="A3926" s="34"/>
      <c r="B3926" s="2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29"/>
      <c r="N3926" s="3"/>
    </row>
    <row r="3927" spans="1:14" s="4" customFormat="1" ht="10.5">
      <c r="A3927" s="34"/>
      <c r="B3927" s="2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29"/>
      <c r="N3927" s="3"/>
    </row>
    <row r="3928" spans="1:14" s="4" customFormat="1" ht="10.5">
      <c r="A3928" s="34"/>
      <c r="B3928" s="2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29"/>
      <c r="N3928" s="3"/>
    </row>
    <row r="3929" spans="1:14" s="4" customFormat="1" ht="10.5">
      <c r="A3929" s="34"/>
      <c r="B3929" s="2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29"/>
      <c r="N3929" s="3"/>
    </row>
    <row r="3930" spans="1:14" s="4" customFormat="1" ht="10.5">
      <c r="A3930" s="34"/>
      <c r="B3930" s="2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29"/>
      <c r="N3930" s="3"/>
    </row>
    <row r="3931" spans="1:14" s="4" customFormat="1" ht="10.5">
      <c r="A3931" s="34"/>
      <c r="B3931" s="2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29"/>
      <c r="N3931" s="3"/>
    </row>
    <row r="3932" spans="1:14" s="4" customFormat="1" ht="10.5">
      <c r="A3932" s="34"/>
      <c r="B3932" s="2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29"/>
      <c r="N3932" s="3"/>
    </row>
    <row r="3933" spans="1:14" s="4" customFormat="1" ht="10.5">
      <c r="A3933" s="34"/>
      <c r="B3933" s="2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29"/>
      <c r="N3933" s="3"/>
    </row>
    <row r="3934" spans="1:14" s="4" customFormat="1" ht="10.5">
      <c r="A3934" s="34"/>
      <c r="B3934" s="2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29"/>
      <c r="N3934" s="3"/>
    </row>
    <row r="3935" spans="1:14" s="4" customFormat="1" ht="10.5">
      <c r="A3935" s="34"/>
      <c r="B3935" s="2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29"/>
      <c r="N3935" s="3"/>
    </row>
    <row r="3936" spans="1:14" s="4" customFormat="1" ht="10.5">
      <c r="A3936" s="34"/>
      <c r="B3936" s="2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29"/>
      <c r="N3936" s="3"/>
    </row>
    <row r="3937" spans="1:14" s="4" customFormat="1" ht="10.5">
      <c r="A3937" s="34"/>
      <c r="B3937" s="2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29"/>
      <c r="N3937" s="3"/>
    </row>
    <row r="3938" spans="1:14" s="4" customFormat="1" ht="10.5">
      <c r="A3938" s="34"/>
      <c r="B3938" s="2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29"/>
      <c r="N3938" s="3"/>
    </row>
    <row r="3939" spans="1:14" s="4" customFormat="1" ht="10.5">
      <c r="A3939" s="34"/>
      <c r="B3939" s="2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29"/>
      <c r="N3939" s="3"/>
    </row>
    <row r="3940" spans="1:14" s="4" customFormat="1" ht="10.5">
      <c r="A3940" s="34"/>
      <c r="B3940" s="2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29"/>
      <c r="N3940" s="3"/>
    </row>
    <row r="3941" spans="1:14" s="4" customFormat="1" ht="10.5">
      <c r="A3941" s="34"/>
      <c r="B3941" s="2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29"/>
      <c r="N3941" s="3"/>
    </row>
    <row r="3942" spans="1:14" s="4" customFormat="1" ht="10.5">
      <c r="A3942" s="34"/>
      <c r="B3942" s="2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29"/>
      <c r="N3942" s="3"/>
    </row>
    <row r="3943" spans="1:14" s="4" customFormat="1" ht="10.5">
      <c r="A3943" s="34"/>
      <c r="B3943" s="2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29"/>
      <c r="N3943" s="3"/>
    </row>
    <row r="3944" spans="1:14" s="4" customFormat="1" ht="10.5">
      <c r="A3944" s="34"/>
      <c r="B3944" s="2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29"/>
      <c r="N3944" s="3"/>
    </row>
    <row r="3945" spans="1:14" s="4" customFormat="1" ht="10.5">
      <c r="A3945" s="34"/>
      <c r="B3945" s="2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29"/>
      <c r="N3945" s="3"/>
    </row>
    <row r="3946" spans="1:14" s="4" customFormat="1" ht="10.5">
      <c r="A3946" s="34"/>
      <c r="B3946" s="2"/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29"/>
      <c r="N3946" s="3"/>
    </row>
    <row r="3947" spans="1:14" s="4" customFormat="1" ht="10.5">
      <c r="A3947" s="34"/>
      <c r="B3947" s="2"/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29"/>
      <c r="N3947" s="3"/>
    </row>
    <row r="3948" spans="1:14" s="4" customFormat="1" ht="10.5">
      <c r="A3948" s="34"/>
      <c r="B3948" s="2"/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29"/>
      <c r="N3948" s="3"/>
    </row>
    <row r="3949" spans="1:14" s="4" customFormat="1" ht="10.5">
      <c r="A3949" s="34"/>
      <c r="B3949" s="2"/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29"/>
      <c r="N3949" s="3"/>
    </row>
    <row r="3950" spans="1:14" s="4" customFormat="1" ht="10.5">
      <c r="A3950" s="34"/>
      <c r="B3950" s="2"/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29"/>
      <c r="N3950" s="3"/>
    </row>
    <row r="3951" spans="1:14" s="4" customFormat="1" ht="10.5">
      <c r="A3951" s="34"/>
      <c r="B3951" s="2"/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29"/>
      <c r="N3951" s="3"/>
    </row>
    <row r="3952" spans="1:14" s="4" customFormat="1" ht="10.5">
      <c r="A3952" s="34"/>
      <c r="B3952" s="2"/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29"/>
      <c r="N3952" s="3"/>
    </row>
    <row r="3953" spans="1:14" s="4" customFormat="1" ht="10.5">
      <c r="A3953" s="34"/>
      <c r="B3953" s="2"/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29"/>
      <c r="N3953" s="3"/>
    </row>
    <row r="3954" spans="1:14" s="4" customFormat="1" ht="10.5">
      <c r="A3954" s="34"/>
      <c r="B3954" s="2"/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29"/>
      <c r="N3954" s="3"/>
    </row>
    <row r="3955" spans="1:14" s="4" customFormat="1" ht="10.5">
      <c r="A3955" s="34"/>
      <c r="B3955" s="2"/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29"/>
      <c r="N3955" s="3"/>
    </row>
    <row r="3956" spans="1:14" s="4" customFormat="1" ht="10.5">
      <c r="A3956" s="34"/>
      <c r="B3956" s="2"/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29"/>
      <c r="N3956" s="3"/>
    </row>
    <row r="3957" spans="1:14" s="4" customFormat="1" ht="10.5">
      <c r="A3957" s="34"/>
      <c r="B3957" s="2"/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29"/>
      <c r="N3957" s="3"/>
    </row>
    <row r="3958" spans="1:14" s="4" customFormat="1" ht="10.5">
      <c r="A3958" s="34"/>
      <c r="B3958" s="2"/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29"/>
      <c r="N3958" s="3"/>
    </row>
    <row r="3959" spans="1:14" s="4" customFormat="1" ht="10.5">
      <c r="A3959" s="34"/>
      <c r="B3959" s="2"/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29"/>
      <c r="N3959" s="3"/>
    </row>
    <row r="3960" spans="1:14" s="4" customFormat="1" ht="10.5">
      <c r="A3960" s="34"/>
      <c r="B3960" s="2"/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29"/>
      <c r="N3960" s="3"/>
    </row>
    <row r="3961" spans="1:14" s="4" customFormat="1" ht="10.5">
      <c r="A3961" s="34"/>
      <c r="B3961" s="2"/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29"/>
      <c r="N3961" s="3"/>
    </row>
    <row r="3962" spans="1:14" s="4" customFormat="1" ht="10.5">
      <c r="A3962" s="34"/>
      <c r="B3962" s="2"/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29"/>
      <c r="N3962" s="3"/>
    </row>
    <row r="3963" spans="1:14" s="4" customFormat="1" ht="10.5">
      <c r="A3963" s="34"/>
      <c r="B3963" s="2"/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29"/>
      <c r="N3963" s="3"/>
    </row>
    <row r="3964" spans="1:14" s="4" customFormat="1" ht="10.5">
      <c r="A3964" s="34"/>
      <c r="B3964" s="2"/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29"/>
      <c r="N3964" s="3"/>
    </row>
    <row r="3965" spans="1:14" s="4" customFormat="1" ht="10.5">
      <c r="A3965" s="34"/>
      <c r="B3965" s="2"/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29"/>
      <c r="N3965" s="3"/>
    </row>
    <row r="3966" spans="1:14" s="4" customFormat="1" ht="10.5">
      <c r="A3966" s="34"/>
      <c r="B3966" s="2"/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29"/>
      <c r="N3966" s="3"/>
    </row>
    <row r="3967" spans="1:14" s="4" customFormat="1" ht="10.5">
      <c r="A3967" s="34"/>
      <c r="B3967" s="2"/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29"/>
      <c r="N3967" s="3"/>
    </row>
    <row r="3968" spans="1:14" s="4" customFormat="1" ht="10.5">
      <c r="A3968" s="34"/>
      <c r="B3968" s="2"/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29"/>
      <c r="N3968" s="3"/>
    </row>
    <row r="3969" spans="1:14" s="4" customFormat="1" ht="10.5">
      <c r="A3969" s="34"/>
      <c r="B3969" s="2"/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29"/>
      <c r="N3969" s="3"/>
    </row>
    <row r="3970" spans="1:14" s="4" customFormat="1" ht="10.5">
      <c r="A3970" s="34"/>
      <c r="B3970" s="2"/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29"/>
      <c r="N3970" s="3"/>
    </row>
    <row r="3971" spans="1:14" s="4" customFormat="1" ht="10.5">
      <c r="A3971" s="34"/>
      <c r="B3971" s="2"/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29"/>
      <c r="N3971" s="3"/>
    </row>
    <row r="3972" spans="1:14" s="4" customFormat="1" ht="10.5">
      <c r="A3972" s="34"/>
      <c r="B3972" s="2"/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29"/>
      <c r="N3972" s="3"/>
    </row>
    <row r="3973" spans="1:14" s="4" customFormat="1" ht="10.5">
      <c r="A3973" s="34"/>
      <c r="B3973" s="2"/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29"/>
      <c r="N3973" s="3"/>
    </row>
    <row r="3974" spans="1:14" s="4" customFormat="1" ht="10.5">
      <c r="A3974" s="34"/>
      <c r="B3974" s="2"/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29"/>
      <c r="N3974" s="3"/>
    </row>
    <row r="3975" spans="1:14" s="4" customFormat="1" ht="10.5">
      <c r="A3975" s="34"/>
      <c r="B3975" s="2"/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29"/>
      <c r="N3975" s="3"/>
    </row>
    <row r="3976" spans="1:14" s="4" customFormat="1" ht="10.5">
      <c r="A3976" s="34"/>
      <c r="B3976" s="2"/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29"/>
      <c r="N3976" s="3"/>
    </row>
    <row r="3977" spans="1:14" s="4" customFormat="1" ht="10.5">
      <c r="A3977" s="34"/>
      <c r="B3977" s="2"/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29"/>
      <c r="N3977" s="3"/>
    </row>
    <row r="3978" spans="1:14" s="4" customFormat="1" ht="10.5">
      <c r="A3978" s="34"/>
      <c r="B3978" s="2"/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29"/>
      <c r="N3978" s="3"/>
    </row>
    <row r="3979" spans="1:14" s="4" customFormat="1" ht="10.5">
      <c r="A3979" s="34"/>
      <c r="B3979" s="2"/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29"/>
      <c r="N3979" s="3"/>
    </row>
    <row r="3980" spans="1:14" s="4" customFormat="1" ht="10.5">
      <c r="A3980" s="34"/>
      <c r="B3980" s="2"/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29"/>
      <c r="N3980" s="3"/>
    </row>
    <row r="3981" spans="1:14" s="4" customFormat="1" ht="10.5">
      <c r="A3981" s="34"/>
      <c r="B3981" s="2"/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29"/>
      <c r="N3981" s="3"/>
    </row>
    <row r="3982" spans="1:14" s="4" customFormat="1" ht="10.5">
      <c r="A3982" s="34"/>
      <c r="B3982" s="2"/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29"/>
      <c r="N3982" s="3"/>
    </row>
    <row r="3983" spans="1:14" s="4" customFormat="1" ht="10.5">
      <c r="A3983" s="34"/>
      <c r="B3983" s="2"/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29"/>
      <c r="N3983" s="3"/>
    </row>
    <row r="3984" spans="1:14" s="4" customFormat="1" ht="10.5">
      <c r="A3984" s="34"/>
      <c r="B3984" s="2"/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29"/>
      <c r="N3984" s="3"/>
    </row>
    <row r="3985" spans="1:14" s="4" customFormat="1" ht="10.5">
      <c r="A3985" s="34"/>
      <c r="B3985" s="2"/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29"/>
      <c r="N3985" s="3"/>
    </row>
    <row r="3986" spans="1:14" s="4" customFormat="1" ht="10.5">
      <c r="A3986" s="34"/>
      <c r="B3986" s="2"/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29"/>
      <c r="N3986" s="3"/>
    </row>
    <row r="3987" spans="1:14" s="4" customFormat="1" ht="10.5">
      <c r="A3987" s="34"/>
      <c r="B3987" s="2"/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29"/>
      <c r="N3987" s="3"/>
    </row>
    <row r="3988" spans="1:14" s="4" customFormat="1" ht="10.5">
      <c r="A3988" s="34"/>
      <c r="B3988" s="2"/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29"/>
      <c r="N3988" s="3"/>
    </row>
    <row r="3989" spans="1:14" s="4" customFormat="1" ht="10.5">
      <c r="A3989" s="34"/>
      <c r="B3989" s="2"/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29"/>
      <c r="N3989" s="3"/>
    </row>
    <row r="3990" spans="1:14" s="4" customFormat="1" ht="10.5">
      <c r="A3990" s="34"/>
      <c r="B3990" s="2"/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29"/>
      <c r="N3990" s="3"/>
    </row>
    <row r="3991" spans="1:14" s="4" customFormat="1" ht="10.5">
      <c r="A3991" s="34"/>
      <c r="B3991" s="2"/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29"/>
      <c r="N3991" s="3"/>
    </row>
    <row r="3992" spans="1:14" s="4" customFormat="1" ht="10.5">
      <c r="A3992" s="34"/>
      <c r="B3992" s="2"/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29"/>
      <c r="N3992" s="3"/>
    </row>
    <row r="3993" spans="1:14" s="4" customFormat="1" ht="10.5">
      <c r="A3993" s="34"/>
      <c r="B3993" s="2"/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29"/>
      <c r="N3993" s="3"/>
    </row>
    <row r="3994" spans="1:14" s="4" customFormat="1" ht="10.5">
      <c r="A3994" s="34"/>
      <c r="B3994" s="2"/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29"/>
      <c r="N3994" s="3"/>
    </row>
    <row r="3995" spans="1:14" s="4" customFormat="1" ht="10.5">
      <c r="A3995" s="34"/>
      <c r="B3995" s="2"/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29"/>
      <c r="N3995" s="3"/>
    </row>
    <row r="3996" spans="1:14" s="4" customFormat="1" ht="10.5">
      <c r="A3996" s="34"/>
      <c r="B3996" s="2"/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29"/>
      <c r="N3996" s="3"/>
    </row>
    <row r="3997" spans="1:14" s="4" customFormat="1" ht="10.5">
      <c r="A3997" s="34"/>
      <c r="B3997" s="2"/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29"/>
      <c r="N3997" s="3"/>
    </row>
    <row r="3998" spans="1:14" s="4" customFormat="1" ht="10.5">
      <c r="A3998" s="34"/>
      <c r="B3998" s="2"/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29"/>
      <c r="N3998" s="3"/>
    </row>
    <row r="3999" spans="1:14" s="4" customFormat="1" ht="10.5">
      <c r="A3999" s="34"/>
      <c r="B3999" s="2"/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29"/>
      <c r="N3999" s="3"/>
    </row>
    <row r="4000" spans="1:14" s="4" customFormat="1" ht="10.5">
      <c r="A4000" s="34"/>
      <c r="B4000" s="2"/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29"/>
      <c r="N4000" s="3"/>
    </row>
    <row r="4001" spans="1:14" s="4" customFormat="1" ht="10.5">
      <c r="A4001" s="34"/>
      <c r="B4001" s="2"/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29"/>
      <c r="N4001" s="3"/>
    </row>
    <row r="4002" spans="1:14" s="4" customFormat="1" ht="10.5">
      <c r="A4002" s="34"/>
      <c r="B4002" s="2"/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29"/>
      <c r="N4002" s="3"/>
    </row>
    <row r="4003" spans="1:14" s="4" customFormat="1" ht="10.5">
      <c r="A4003" s="34"/>
      <c r="B4003" s="2"/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29"/>
      <c r="N4003" s="3"/>
    </row>
    <row r="4004" spans="1:14" s="4" customFormat="1" ht="10.5">
      <c r="A4004" s="34"/>
      <c r="B4004" s="2"/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29"/>
      <c r="N4004" s="3"/>
    </row>
    <row r="4005" spans="1:14" s="4" customFormat="1" ht="10.5">
      <c r="A4005" s="34"/>
      <c r="B4005" s="2"/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29"/>
      <c r="N4005" s="3"/>
    </row>
    <row r="4006" spans="1:14" s="4" customFormat="1" ht="10.5">
      <c r="A4006" s="34"/>
      <c r="B4006" s="2"/>
      <c r="C4006" s="3"/>
      <c r="D4006" s="3"/>
      <c r="E4006" s="3"/>
      <c r="F4006" s="3"/>
      <c r="G4006" s="3"/>
      <c r="H4006" s="3"/>
      <c r="I4006" s="3"/>
      <c r="J4006" s="3"/>
      <c r="K4006" s="3"/>
      <c r="L4006" s="3"/>
      <c r="M4006" s="29"/>
      <c r="N4006" s="3"/>
    </row>
    <row r="4007" spans="1:14" s="4" customFormat="1" ht="10.5">
      <c r="A4007" s="34"/>
      <c r="B4007" s="2"/>
      <c r="C4007" s="3"/>
      <c r="D4007" s="3"/>
      <c r="E4007" s="3"/>
      <c r="F4007" s="3"/>
      <c r="G4007" s="3"/>
      <c r="H4007" s="3"/>
      <c r="I4007" s="3"/>
      <c r="J4007" s="3"/>
      <c r="K4007" s="3"/>
      <c r="L4007" s="3"/>
      <c r="M4007" s="29"/>
      <c r="N4007" s="3"/>
    </row>
    <row r="4008" spans="1:14" s="4" customFormat="1" ht="10.5">
      <c r="A4008" s="34"/>
      <c r="B4008" s="2"/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29"/>
      <c r="N4008" s="3"/>
    </row>
    <row r="4009" spans="1:14" s="4" customFormat="1" ht="10.5">
      <c r="A4009" s="34"/>
      <c r="B4009" s="2"/>
      <c r="C4009" s="3"/>
      <c r="D4009" s="3"/>
      <c r="E4009" s="3"/>
      <c r="F4009" s="3"/>
      <c r="G4009" s="3"/>
      <c r="H4009" s="3"/>
      <c r="I4009" s="3"/>
      <c r="J4009" s="3"/>
      <c r="K4009" s="3"/>
      <c r="L4009" s="3"/>
      <c r="M4009" s="29"/>
      <c r="N4009" s="3"/>
    </row>
    <row r="4010" spans="1:14" s="4" customFormat="1" ht="10.5">
      <c r="A4010" s="34"/>
      <c r="B4010" s="2"/>
      <c r="C4010" s="3"/>
      <c r="D4010" s="3"/>
      <c r="E4010" s="3"/>
      <c r="F4010" s="3"/>
      <c r="G4010" s="3"/>
      <c r="H4010" s="3"/>
      <c r="I4010" s="3"/>
      <c r="J4010" s="3"/>
      <c r="K4010" s="3"/>
      <c r="L4010" s="3"/>
      <c r="M4010" s="29"/>
      <c r="N4010" s="3"/>
    </row>
    <row r="4011" spans="1:14" s="4" customFormat="1" ht="10.5">
      <c r="A4011" s="34"/>
      <c r="B4011" s="2"/>
      <c r="C4011" s="3"/>
      <c r="D4011" s="3"/>
      <c r="E4011" s="3"/>
      <c r="F4011" s="3"/>
      <c r="G4011" s="3"/>
      <c r="H4011" s="3"/>
      <c r="I4011" s="3"/>
      <c r="J4011" s="3"/>
      <c r="K4011" s="3"/>
      <c r="L4011" s="3"/>
      <c r="M4011" s="29"/>
      <c r="N4011" s="3"/>
    </row>
    <row r="4012" spans="1:14" s="4" customFormat="1" ht="10.5">
      <c r="A4012" s="34"/>
      <c r="B4012" s="2"/>
      <c r="C4012" s="3"/>
      <c r="D4012" s="3"/>
      <c r="E4012" s="3"/>
      <c r="F4012" s="3"/>
      <c r="G4012" s="3"/>
      <c r="H4012" s="3"/>
      <c r="I4012" s="3"/>
      <c r="J4012" s="3"/>
      <c r="K4012" s="3"/>
      <c r="L4012" s="3"/>
      <c r="M4012" s="29"/>
      <c r="N4012" s="3"/>
    </row>
    <row r="4013" spans="1:14" s="4" customFormat="1" ht="10.5">
      <c r="A4013" s="34"/>
      <c r="B4013" s="2"/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29"/>
      <c r="N4013" s="3"/>
    </row>
    <row r="4014" spans="1:14" s="4" customFormat="1" ht="10.5">
      <c r="A4014" s="34"/>
      <c r="B4014" s="2"/>
      <c r="C4014" s="3"/>
      <c r="D4014" s="3"/>
      <c r="E4014" s="3"/>
      <c r="F4014" s="3"/>
      <c r="G4014" s="3"/>
      <c r="H4014" s="3"/>
      <c r="I4014" s="3"/>
      <c r="J4014" s="3"/>
      <c r="K4014" s="3"/>
      <c r="L4014" s="3"/>
      <c r="M4014" s="29"/>
      <c r="N4014" s="3"/>
    </row>
    <row r="4015" spans="1:14" s="4" customFormat="1" ht="10.5">
      <c r="A4015" s="34"/>
      <c r="B4015" s="2"/>
      <c r="C4015" s="3"/>
      <c r="D4015" s="3"/>
      <c r="E4015" s="3"/>
      <c r="F4015" s="3"/>
      <c r="G4015" s="3"/>
      <c r="H4015" s="3"/>
      <c r="I4015" s="3"/>
      <c r="J4015" s="3"/>
      <c r="K4015" s="3"/>
      <c r="L4015" s="3"/>
      <c r="M4015" s="29"/>
      <c r="N4015" s="3"/>
    </row>
    <row r="4016" spans="1:14" s="4" customFormat="1" ht="10.5">
      <c r="A4016" s="34"/>
      <c r="B4016" s="2"/>
      <c r="C4016" s="3"/>
      <c r="D4016" s="3"/>
      <c r="E4016" s="3"/>
      <c r="F4016" s="3"/>
      <c r="G4016" s="3"/>
      <c r="H4016" s="3"/>
      <c r="I4016" s="3"/>
      <c r="J4016" s="3"/>
      <c r="K4016" s="3"/>
      <c r="L4016" s="3"/>
      <c r="M4016" s="29"/>
      <c r="N4016" s="3"/>
    </row>
    <row r="4017" spans="1:14" s="4" customFormat="1" ht="10.5">
      <c r="A4017" s="34"/>
      <c r="B4017" s="2"/>
      <c r="C4017" s="3"/>
      <c r="D4017" s="3"/>
      <c r="E4017" s="3"/>
      <c r="F4017" s="3"/>
      <c r="G4017" s="3"/>
      <c r="H4017" s="3"/>
      <c r="I4017" s="3"/>
      <c r="J4017" s="3"/>
      <c r="K4017" s="3"/>
      <c r="L4017" s="3"/>
      <c r="M4017" s="29"/>
      <c r="N4017" s="3"/>
    </row>
    <row r="4018" spans="1:14" s="4" customFormat="1" ht="10.5">
      <c r="A4018" s="34"/>
      <c r="B4018" s="2"/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29"/>
      <c r="N4018" s="3"/>
    </row>
    <row r="4019" spans="1:14" s="4" customFormat="1" ht="10.5">
      <c r="A4019" s="34"/>
      <c r="B4019" s="2"/>
      <c r="C4019" s="3"/>
      <c r="D4019" s="3"/>
      <c r="E4019" s="3"/>
      <c r="F4019" s="3"/>
      <c r="G4019" s="3"/>
      <c r="H4019" s="3"/>
      <c r="I4019" s="3"/>
      <c r="J4019" s="3"/>
      <c r="K4019" s="3"/>
      <c r="L4019" s="3"/>
      <c r="M4019" s="29"/>
      <c r="N4019" s="3"/>
    </row>
    <row r="4020" spans="1:14" s="4" customFormat="1" ht="10.5">
      <c r="A4020" s="34"/>
      <c r="B4020" s="2"/>
      <c r="C4020" s="3"/>
      <c r="D4020" s="3"/>
      <c r="E4020" s="3"/>
      <c r="F4020" s="3"/>
      <c r="G4020" s="3"/>
      <c r="H4020" s="3"/>
      <c r="I4020" s="3"/>
      <c r="J4020" s="3"/>
      <c r="K4020" s="3"/>
      <c r="L4020" s="3"/>
      <c r="M4020" s="29"/>
      <c r="N4020" s="3"/>
    </row>
    <row r="4021" spans="1:14" s="4" customFormat="1" ht="10.5">
      <c r="A4021" s="34"/>
      <c r="B4021" s="2"/>
      <c r="C4021" s="3"/>
      <c r="D4021" s="3"/>
      <c r="E4021" s="3"/>
      <c r="F4021" s="3"/>
      <c r="G4021" s="3"/>
      <c r="H4021" s="3"/>
      <c r="I4021" s="3"/>
      <c r="J4021" s="3"/>
      <c r="K4021" s="3"/>
      <c r="L4021" s="3"/>
      <c r="M4021" s="29"/>
      <c r="N4021" s="3"/>
    </row>
    <row r="4022" spans="1:14" s="4" customFormat="1" ht="10.5">
      <c r="A4022" s="34"/>
      <c r="B4022" s="2"/>
      <c r="C4022" s="3"/>
      <c r="D4022" s="3"/>
      <c r="E4022" s="3"/>
      <c r="F4022" s="3"/>
      <c r="G4022" s="3"/>
      <c r="H4022" s="3"/>
      <c r="I4022" s="3"/>
      <c r="J4022" s="3"/>
      <c r="K4022" s="3"/>
      <c r="L4022" s="3"/>
      <c r="M4022" s="29"/>
      <c r="N4022" s="3"/>
    </row>
    <row r="4023" spans="1:14" s="4" customFormat="1" ht="10.5">
      <c r="A4023" s="34"/>
      <c r="B4023" s="2"/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29"/>
      <c r="N4023" s="3"/>
    </row>
    <row r="4024" spans="1:14" s="4" customFormat="1" ht="10.5">
      <c r="A4024" s="34"/>
      <c r="B4024" s="2"/>
      <c r="C4024" s="3"/>
      <c r="D4024" s="3"/>
      <c r="E4024" s="3"/>
      <c r="F4024" s="3"/>
      <c r="G4024" s="3"/>
      <c r="H4024" s="3"/>
      <c r="I4024" s="3"/>
      <c r="J4024" s="3"/>
      <c r="K4024" s="3"/>
      <c r="L4024" s="3"/>
      <c r="M4024" s="29"/>
      <c r="N4024" s="3"/>
    </row>
    <row r="4025" spans="1:14" s="4" customFormat="1" ht="10.5">
      <c r="A4025" s="34"/>
      <c r="B4025" s="2"/>
      <c r="C4025" s="3"/>
      <c r="D4025" s="3"/>
      <c r="E4025" s="3"/>
      <c r="F4025" s="3"/>
      <c r="G4025" s="3"/>
      <c r="H4025" s="3"/>
      <c r="I4025" s="3"/>
      <c r="J4025" s="3"/>
      <c r="K4025" s="3"/>
      <c r="L4025" s="3"/>
      <c r="M4025" s="29"/>
      <c r="N4025" s="3"/>
    </row>
    <row r="4026" spans="1:14" s="4" customFormat="1" ht="10.5">
      <c r="A4026" s="34"/>
      <c r="B4026" s="2"/>
      <c r="C4026" s="3"/>
      <c r="D4026" s="3"/>
      <c r="E4026" s="3"/>
      <c r="F4026" s="3"/>
      <c r="G4026" s="3"/>
      <c r="H4026" s="3"/>
      <c r="I4026" s="3"/>
      <c r="J4026" s="3"/>
      <c r="K4026" s="3"/>
      <c r="L4026" s="3"/>
      <c r="M4026" s="29"/>
      <c r="N4026" s="3"/>
    </row>
    <row r="4027" spans="1:14" s="4" customFormat="1" ht="10.5">
      <c r="A4027" s="34"/>
      <c r="B4027" s="2"/>
      <c r="C4027" s="3"/>
      <c r="D4027" s="3"/>
      <c r="E4027" s="3"/>
      <c r="F4027" s="3"/>
      <c r="G4027" s="3"/>
      <c r="H4027" s="3"/>
      <c r="I4027" s="3"/>
      <c r="J4027" s="3"/>
      <c r="K4027" s="3"/>
      <c r="L4027" s="3"/>
      <c r="M4027" s="29"/>
      <c r="N4027" s="3"/>
    </row>
    <row r="4028" spans="1:14" s="4" customFormat="1" ht="10.5">
      <c r="A4028" s="34"/>
      <c r="B4028" s="2"/>
      <c r="C4028" s="3"/>
      <c r="D4028" s="3"/>
      <c r="E4028" s="3"/>
      <c r="F4028" s="3"/>
      <c r="G4028" s="3"/>
      <c r="H4028" s="3"/>
      <c r="I4028" s="3"/>
      <c r="J4028" s="3"/>
      <c r="K4028" s="3"/>
      <c r="L4028" s="3"/>
      <c r="M4028" s="29"/>
      <c r="N4028" s="3"/>
    </row>
    <row r="4029" spans="1:14" s="4" customFormat="1" ht="10.5">
      <c r="A4029" s="34"/>
      <c r="B4029" s="2"/>
      <c r="C4029" s="3"/>
      <c r="D4029" s="3"/>
      <c r="E4029" s="3"/>
      <c r="F4029" s="3"/>
      <c r="G4029" s="3"/>
      <c r="H4029" s="3"/>
      <c r="I4029" s="3"/>
      <c r="J4029" s="3"/>
      <c r="K4029" s="3"/>
      <c r="L4029" s="3"/>
      <c r="M4029" s="29"/>
      <c r="N4029" s="3"/>
    </row>
    <row r="4030" spans="1:14" s="4" customFormat="1" ht="10.5">
      <c r="A4030" s="34"/>
      <c r="B4030" s="2"/>
      <c r="C4030" s="3"/>
      <c r="D4030" s="3"/>
      <c r="E4030" s="3"/>
      <c r="F4030" s="3"/>
      <c r="G4030" s="3"/>
      <c r="H4030" s="3"/>
      <c r="I4030" s="3"/>
      <c r="J4030" s="3"/>
      <c r="K4030" s="3"/>
      <c r="L4030" s="3"/>
      <c r="M4030" s="29"/>
      <c r="N4030" s="3"/>
    </row>
    <row r="4031" spans="1:14" s="4" customFormat="1" ht="10.5">
      <c r="A4031" s="34"/>
      <c r="B4031" s="2"/>
      <c r="C4031" s="3"/>
      <c r="D4031" s="3"/>
      <c r="E4031" s="3"/>
      <c r="F4031" s="3"/>
      <c r="G4031" s="3"/>
      <c r="H4031" s="3"/>
      <c r="I4031" s="3"/>
      <c r="J4031" s="3"/>
      <c r="K4031" s="3"/>
      <c r="L4031" s="3"/>
      <c r="M4031" s="29"/>
      <c r="N4031" s="3"/>
    </row>
    <row r="4032" spans="1:14" s="4" customFormat="1" ht="10.5">
      <c r="A4032" s="34"/>
      <c r="B4032" s="2"/>
      <c r="C4032" s="3"/>
      <c r="D4032" s="3"/>
      <c r="E4032" s="3"/>
      <c r="F4032" s="3"/>
      <c r="G4032" s="3"/>
      <c r="H4032" s="3"/>
      <c r="I4032" s="3"/>
      <c r="J4032" s="3"/>
      <c r="K4032" s="3"/>
      <c r="L4032" s="3"/>
      <c r="M4032" s="29"/>
      <c r="N4032" s="3"/>
    </row>
    <row r="4033" spans="1:14" s="4" customFormat="1" ht="10.5">
      <c r="A4033" s="34"/>
      <c r="B4033" s="2"/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29"/>
      <c r="N4033" s="3"/>
    </row>
    <row r="4034" spans="1:14" s="4" customFormat="1" ht="10.5">
      <c r="A4034" s="34"/>
      <c r="B4034" s="2"/>
      <c r="C4034" s="3"/>
      <c r="D4034" s="3"/>
      <c r="E4034" s="3"/>
      <c r="F4034" s="3"/>
      <c r="G4034" s="3"/>
      <c r="H4034" s="3"/>
      <c r="I4034" s="3"/>
      <c r="J4034" s="3"/>
      <c r="K4034" s="3"/>
      <c r="L4034" s="3"/>
      <c r="M4034" s="29"/>
      <c r="N4034" s="3"/>
    </row>
    <row r="4035" spans="1:14" s="4" customFormat="1" ht="10.5">
      <c r="A4035" s="34"/>
      <c r="B4035" s="2"/>
      <c r="C4035" s="3"/>
      <c r="D4035" s="3"/>
      <c r="E4035" s="3"/>
      <c r="F4035" s="3"/>
      <c r="G4035" s="3"/>
      <c r="H4035" s="3"/>
      <c r="I4035" s="3"/>
      <c r="J4035" s="3"/>
      <c r="K4035" s="3"/>
      <c r="L4035" s="3"/>
      <c r="M4035" s="29"/>
      <c r="N4035" s="3"/>
    </row>
    <row r="4036" spans="1:14" s="4" customFormat="1" ht="10.5">
      <c r="A4036" s="34"/>
      <c r="B4036" s="2"/>
      <c r="C4036" s="3"/>
      <c r="D4036" s="3"/>
      <c r="E4036" s="3"/>
      <c r="F4036" s="3"/>
      <c r="G4036" s="3"/>
      <c r="H4036" s="3"/>
      <c r="I4036" s="3"/>
      <c r="J4036" s="3"/>
      <c r="K4036" s="3"/>
      <c r="L4036" s="3"/>
      <c r="M4036" s="29"/>
      <c r="N4036" s="3"/>
    </row>
    <row r="4037" spans="1:14" s="4" customFormat="1" ht="10.5">
      <c r="A4037" s="34"/>
      <c r="B4037" s="2"/>
      <c r="C4037" s="3"/>
      <c r="D4037" s="3"/>
      <c r="E4037" s="3"/>
      <c r="F4037" s="3"/>
      <c r="G4037" s="3"/>
      <c r="H4037" s="3"/>
      <c r="I4037" s="3"/>
      <c r="J4037" s="3"/>
      <c r="K4037" s="3"/>
      <c r="L4037" s="3"/>
      <c r="M4037" s="29"/>
      <c r="N4037" s="3"/>
    </row>
    <row r="4038" spans="1:14" s="4" customFormat="1" ht="10.5">
      <c r="A4038" s="34"/>
      <c r="B4038" s="2"/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29"/>
      <c r="N4038" s="3"/>
    </row>
    <row r="4039" spans="1:14" s="4" customFormat="1" ht="10.5">
      <c r="A4039" s="34"/>
      <c r="B4039" s="2"/>
      <c r="C4039" s="3"/>
      <c r="D4039" s="3"/>
      <c r="E4039" s="3"/>
      <c r="F4039" s="3"/>
      <c r="G4039" s="3"/>
      <c r="H4039" s="3"/>
      <c r="I4039" s="3"/>
      <c r="J4039" s="3"/>
      <c r="K4039" s="3"/>
      <c r="L4039" s="3"/>
      <c r="M4039" s="29"/>
      <c r="N4039" s="3"/>
    </row>
    <row r="4040" spans="1:14" s="4" customFormat="1" ht="10.5">
      <c r="A4040" s="34"/>
      <c r="B4040" s="2"/>
      <c r="C4040" s="3"/>
      <c r="D4040" s="3"/>
      <c r="E4040" s="3"/>
      <c r="F4040" s="3"/>
      <c r="G4040" s="3"/>
      <c r="H4040" s="3"/>
      <c r="I4040" s="3"/>
      <c r="J4040" s="3"/>
      <c r="K4040" s="3"/>
      <c r="L4040" s="3"/>
      <c r="M4040" s="29"/>
      <c r="N4040" s="3"/>
    </row>
    <row r="4041" spans="1:14" s="4" customFormat="1" ht="10.5">
      <c r="A4041" s="34"/>
      <c r="B4041" s="2"/>
      <c r="C4041" s="3"/>
      <c r="D4041" s="3"/>
      <c r="E4041" s="3"/>
      <c r="F4041" s="3"/>
      <c r="G4041" s="3"/>
      <c r="H4041" s="3"/>
      <c r="I4041" s="3"/>
      <c r="J4041" s="3"/>
      <c r="K4041" s="3"/>
      <c r="L4041" s="3"/>
      <c r="M4041" s="29"/>
      <c r="N4041" s="3"/>
    </row>
    <row r="4042" spans="1:14" s="4" customFormat="1" ht="10.5">
      <c r="A4042" s="34"/>
      <c r="B4042" s="2"/>
      <c r="C4042" s="3"/>
      <c r="D4042" s="3"/>
      <c r="E4042" s="3"/>
      <c r="F4042" s="3"/>
      <c r="G4042" s="3"/>
      <c r="H4042" s="3"/>
      <c r="I4042" s="3"/>
      <c r="J4042" s="3"/>
      <c r="K4042" s="3"/>
      <c r="L4042" s="3"/>
      <c r="M4042" s="29"/>
      <c r="N4042" s="3"/>
    </row>
    <row r="4043" spans="1:14" s="4" customFormat="1" ht="10.5">
      <c r="A4043" s="34"/>
      <c r="B4043" s="2"/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29"/>
      <c r="N4043" s="3"/>
    </row>
    <row r="4044" spans="1:14" s="4" customFormat="1" ht="10.5">
      <c r="A4044" s="34"/>
      <c r="B4044" s="2"/>
      <c r="C4044" s="3"/>
      <c r="D4044" s="3"/>
      <c r="E4044" s="3"/>
      <c r="F4044" s="3"/>
      <c r="G4044" s="3"/>
      <c r="H4044" s="3"/>
      <c r="I4044" s="3"/>
      <c r="J4044" s="3"/>
      <c r="K4044" s="3"/>
      <c r="L4044" s="3"/>
      <c r="M4044" s="29"/>
      <c r="N4044" s="3"/>
    </row>
    <row r="4045" spans="1:14" s="4" customFormat="1" ht="10.5">
      <c r="A4045" s="34"/>
      <c r="B4045" s="2"/>
      <c r="C4045" s="3"/>
      <c r="D4045" s="3"/>
      <c r="E4045" s="3"/>
      <c r="F4045" s="3"/>
      <c r="G4045" s="3"/>
      <c r="H4045" s="3"/>
      <c r="I4045" s="3"/>
      <c r="J4045" s="3"/>
      <c r="K4045" s="3"/>
      <c r="L4045" s="3"/>
      <c r="M4045" s="29"/>
      <c r="N4045" s="3"/>
    </row>
    <row r="4046" spans="1:14" s="4" customFormat="1" ht="10.5">
      <c r="A4046" s="34"/>
      <c r="B4046" s="2"/>
      <c r="C4046" s="3"/>
      <c r="D4046" s="3"/>
      <c r="E4046" s="3"/>
      <c r="F4046" s="3"/>
      <c r="G4046" s="3"/>
      <c r="H4046" s="3"/>
      <c r="I4046" s="3"/>
      <c r="J4046" s="3"/>
      <c r="K4046" s="3"/>
      <c r="L4046" s="3"/>
      <c r="M4046" s="29"/>
      <c r="N4046" s="3"/>
    </row>
    <row r="4047" spans="1:14" s="4" customFormat="1" ht="10.5">
      <c r="A4047" s="34"/>
      <c r="B4047" s="2"/>
      <c r="C4047" s="3"/>
      <c r="D4047" s="3"/>
      <c r="E4047" s="3"/>
      <c r="F4047" s="3"/>
      <c r="G4047" s="3"/>
      <c r="H4047" s="3"/>
      <c r="I4047" s="3"/>
      <c r="J4047" s="3"/>
      <c r="K4047" s="3"/>
      <c r="L4047" s="3"/>
      <c r="M4047" s="29"/>
      <c r="N4047" s="3"/>
    </row>
    <row r="4048" spans="1:14" s="4" customFormat="1" ht="10.5">
      <c r="A4048" s="34"/>
      <c r="B4048" s="2"/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29"/>
      <c r="N4048" s="3"/>
    </row>
    <row r="4049" spans="1:14" s="4" customFormat="1" ht="10.5">
      <c r="A4049" s="34"/>
      <c r="B4049" s="2"/>
      <c r="C4049" s="3"/>
      <c r="D4049" s="3"/>
      <c r="E4049" s="3"/>
      <c r="F4049" s="3"/>
      <c r="G4049" s="3"/>
      <c r="H4049" s="3"/>
      <c r="I4049" s="3"/>
      <c r="J4049" s="3"/>
      <c r="K4049" s="3"/>
      <c r="L4049" s="3"/>
      <c r="M4049" s="29"/>
      <c r="N4049" s="3"/>
    </row>
    <row r="4050" spans="1:14" s="4" customFormat="1" ht="10.5">
      <c r="A4050" s="34"/>
      <c r="B4050" s="2"/>
      <c r="C4050" s="3"/>
      <c r="D4050" s="3"/>
      <c r="E4050" s="3"/>
      <c r="F4050" s="3"/>
      <c r="G4050" s="3"/>
      <c r="H4050" s="3"/>
      <c r="I4050" s="3"/>
      <c r="J4050" s="3"/>
      <c r="K4050" s="3"/>
      <c r="L4050" s="3"/>
      <c r="M4050" s="29"/>
      <c r="N4050" s="3"/>
    </row>
    <row r="4051" spans="1:14" s="4" customFormat="1" ht="10.5">
      <c r="A4051" s="34"/>
      <c r="B4051" s="2"/>
      <c r="C4051" s="3"/>
      <c r="D4051" s="3"/>
      <c r="E4051" s="3"/>
      <c r="F4051" s="3"/>
      <c r="G4051" s="3"/>
      <c r="H4051" s="3"/>
      <c r="I4051" s="3"/>
      <c r="J4051" s="3"/>
      <c r="K4051" s="3"/>
      <c r="L4051" s="3"/>
      <c r="M4051" s="29"/>
      <c r="N4051" s="3"/>
    </row>
    <row r="4052" spans="1:14" s="4" customFormat="1" ht="10.5">
      <c r="A4052" s="34"/>
      <c r="B4052" s="2"/>
      <c r="C4052" s="3"/>
      <c r="D4052" s="3"/>
      <c r="E4052" s="3"/>
      <c r="F4052" s="3"/>
      <c r="G4052" s="3"/>
      <c r="H4052" s="3"/>
      <c r="I4052" s="3"/>
      <c r="J4052" s="3"/>
      <c r="K4052" s="3"/>
      <c r="L4052" s="3"/>
      <c r="M4052" s="29"/>
      <c r="N4052" s="3"/>
    </row>
    <row r="4053" spans="1:14" s="4" customFormat="1" ht="10.5">
      <c r="A4053" s="34"/>
      <c r="B4053" s="2"/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29"/>
      <c r="N4053" s="3"/>
    </row>
    <row r="4054" spans="1:14" s="4" customFormat="1" ht="10.5">
      <c r="A4054" s="34"/>
      <c r="B4054" s="2"/>
      <c r="C4054" s="3"/>
      <c r="D4054" s="3"/>
      <c r="E4054" s="3"/>
      <c r="F4054" s="3"/>
      <c r="G4054" s="3"/>
      <c r="H4054" s="3"/>
      <c r="I4054" s="3"/>
      <c r="J4054" s="3"/>
      <c r="K4054" s="3"/>
      <c r="L4054" s="3"/>
      <c r="M4054" s="29"/>
      <c r="N4054" s="3"/>
    </row>
    <row r="4055" spans="1:14" s="4" customFormat="1" ht="10.5">
      <c r="A4055" s="34"/>
      <c r="B4055" s="2"/>
      <c r="C4055" s="3"/>
      <c r="D4055" s="3"/>
      <c r="E4055" s="3"/>
      <c r="F4055" s="3"/>
      <c r="G4055" s="3"/>
      <c r="H4055" s="3"/>
      <c r="I4055" s="3"/>
      <c r="J4055" s="3"/>
      <c r="K4055" s="3"/>
      <c r="L4055" s="3"/>
      <c r="M4055" s="29"/>
      <c r="N4055" s="3"/>
    </row>
    <row r="4056" spans="1:14" s="4" customFormat="1" ht="10.5">
      <c r="A4056" s="34"/>
      <c r="B4056" s="2"/>
      <c r="C4056" s="3"/>
      <c r="D4056" s="3"/>
      <c r="E4056" s="3"/>
      <c r="F4056" s="3"/>
      <c r="G4056" s="3"/>
      <c r="H4056" s="3"/>
      <c r="I4056" s="3"/>
      <c r="J4056" s="3"/>
      <c r="K4056" s="3"/>
      <c r="L4056" s="3"/>
      <c r="M4056" s="29"/>
      <c r="N4056" s="3"/>
    </row>
    <row r="4057" spans="1:14" s="4" customFormat="1" ht="10.5">
      <c r="A4057" s="34"/>
      <c r="B4057" s="2"/>
      <c r="C4057" s="3"/>
      <c r="D4057" s="3"/>
      <c r="E4057" s="3"/>
      <c r="F4057" s="3"/>
      <c r="G4057" s="3"/>
      <c r="H4057" s="3"/>
      <c r="I4057" s="3"/>
      <c r="J4057" s="3"/>
      <c r="K4057" s="3"/>
      <c r="L4057" s="3"/>
      <c r="M4057" s="29"/>
      <c r="N4057" s="3"/>
    </row>
    <row r="4058" spans="1:14" s="4" customFormat="1" ht="10.5">
      <c r="A4058" s="34"/>
      <c r="B4058" s="2"/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29"/>
      <c r="N4058" s="3"/>
    </row>
    <row r="4059" spans="1:14" s="4" customFormat="1" ht="10.5">
      <c r="A4059" s="34"/>
      <c r="B4059" s="2"/>
      <c r="C4059" s="3"/>
      <c r="D4059" s="3"/>
      <c r="E4059" s="3"/>
      <c r="F4059" s="3"/>
      <c r="G4059" s="3"/>
      <c r="H4059" s="3"/>
      <c r="I4059" s="3"/>
      <c r="J4059" s="3"/>
      <c r="K4059" s="3"/>
      <c r="L4059" s="3"/>
      <c r="M4059" s="29"/>
      <c r="N4059" s="3"/>
    </row>
    <row r="4060" spans="1:14" s="4" customFormat="1" ht="10.5">
      <c r="A4060" s="34"/>
      <c r="B4060" s="2"/>
      <c r="C4060" s="3"/>
      <c r="D4060" s="3"/>
      <c r="E4060" s="3"/>
      <c r="F4060" s="3"/>
      <c r="G4060" s="3"/>
      <c r="H4060" s="3"/>
      <c r="I4060" s="3"/>
      <c r="J4060" s="3"/>
      <c r="K4060" s="3"/>
      <c r="L4060" s="3"/>
      <c r="M4060" s="29"/>
      <c r="N4060" s="3"/>
    </row>
    <row r="4061" spans="1:14" s="4" customFormat="1" ht="10.5">
      <c r="A4061" s="34"/>
      <c r="B4061" s="2"/>
      <c r="C4061" s="3"/>
      <c r="D4061" s="3"/>
      <c r="E4061" s="3"/>
      <c r="F4061" s="3"/>
      <c r="G4061" s="3"/>
      <c r="H4061" s="3"/>
      <c r="I4061" s="3"/>
      <c r="J4061" s="3"/>
      <c r="K4061" s="3"/>
      <c r="L4061" s="3"/>
      <c r="M4061" s="29"/>
      <c r="N4061" s="3"/>
    </row>
    <row r="4062" spans="1:14" s="4" customFormat="1" ht="10.5">
      <c r="A4062" s="34"/>
      <c r="B4062" s="2"/>
      <c r="C4062" s="3"/>
      <c r="D4062" s="3"/>
      <c r="E4062" s="3"/>
      <c r="F4062" s="3"/>
      <c r="G4062" s="3"/>
      <c r="H4062" s="3"/>
      <c r="I4062" s="3"/>
      <c r="J4062" s="3"/>
      <c r="K4062" s="3"/>
      <c r="L4062" s="3"/>
      <c r="M4062" s="29"/>
      <c r="N4062" s="3"/>
    </row>
    <row r="4063" spans="1:14" s="4" customFormat="1" ht="10.5">
      <c r="A4063" s="34"/>
      <c r="B4063" s="2"/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29"/>
      <c r="N4063" s="3"/>
    </row>
    <row r="4064" spans="1:14" s="4" customFormat="1" ht="10.5">
      <c r="A4064" s="34"/>
      <c r="B4064" s="2"/>
      <c r="C4064" s="3"/>
      <c r="D4064" s="3"/>
      <c r="E4064" s="3"/>
      <c r="F4064" s="3"/>
      <c r="G4064" s="3"/>
      <c r="H4064" s="3"/>
      <c r="I4064" s="3"/>
      <c r="J4064" s="3"/>
      <c r="K4064" s="3"/>
      <c r="L4064" s="3"/>
      <c r="M4064" s="29"/>
      <c r="N4064" s="3"/>
    </row>
    <row r="4065" spans="1:14" s="4" customFormat="1" ht="10.5">
      <c r="A4065" s="34"/>
      <c r="B4065" s="2"/>
      <c r="C4065" s="3"/>
      <c r="D4065" s="3"/>
      <c r="E4065" s="3"/>
      <c r="F4065" s="3"/>
      <c r="G4065" s="3"/>
      <c r="H4065" s="3"/>
      <c r="I4065" s="3"/>
      <c r="J4065" s="3"/>
      <c r="K4065" s="3"/>
      <c r="L4065" s="3"/>
      <c r="M4065" s="29"/>
      <c r="N4065" s="3"/>
    </row>
    <row r="4066" spans="1:14" s="4" customFormat="1" ht="10.5">
      <c r="A4066" s="34"/>
      <c r="B4066" s="2"/>
      <c r="C4066" s="3"/>
      <c r="D4066" s="3"/>
      <c r="E4066" s="3"/>
      <c r="F4066" s="3"/>
      <c r="G4066" s="3"/>
      <c r="H4066" s="3"/>
      <c r="I4066" s="3"/>
      <c r="J4066" s="3"/>
      <c r="K4066" s="3"/>
      <c r="L4066" s="3"/>
      <c r="M4066" s="29"/>
      <c r="N4066" s="3"/>
    </row>
    <row r="4067" spans="1:14" s="4" customFormat="1" ht="10.5">
      <c r="A4067" s="34"/>
      <c r="B4067" s="2"/>
      <c r="C4067" s="3"/>
      <c r="D4067" s="3"/>
      <c r="E4067" s="3"/>
      <c r="F4067" s="3"/>
      <c r="G4067" s="3"/>
      <c r="H4067" s="3"/>
      <c r="I4067" s="3"/>
      <c r="J4067" s="3"/>
      <c r="K4067" s="3"/>
      <c r="L4067" s="3"/>
      <c r="M4067" s="29"/>
      <c r="N4067" s="3"/>
    </row>
    <row r="4068" spans="1:14" s="4" customFormat="1" ht="10.5">
      <c r="A4068" s="34"/>
      <c r="B4068" s="2"/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29"/>
      <c r="N4068" s="3"/>
    </row>
    <row r="4069" spans="1:14" s="4" customFormat="1" ht="10.5">
      <c r="A4069" s="34"/>
      <c r="B4069" s="2"/>
      <c r="C4069" s="3"/>
      <c r="D4069" s="3"/>
      <c r="E4069" s="3"/>
      <c r="F4069" s="3"/>
      <c r="G4069" s="3"/>
      <c r="H4069" s="3"/>
      <c r="I4069" s="3"/>
      <c r="J4069" s="3"/>
      <c r="K4069" s="3"/>
      <c r="L4069" s="3"/>
      <c r="M4069" s="29"/>
      <c r="N4069" s="3"/>
    </row>
    <row r="4070" spans="1:14" s="4" customFormat="1" ht="10.5">
      <c r="A4070" s="34"/>
      <c r="B4070" s="2"/>
      <c r="C4070" s="3"/>
      <c r="D4070" s="3"/>
      <c r="E4070" s="3"/>
      <c r="F4070" s="3"/>
      <c r="G4070" s="3"/>
      <c r="H4070" s="3"/>
      <c r="I4070" s="3"/>
      <c r="J4070" s="3"/>
      <c r="K4070" s="3"/>
      <c r="L4070" s="3"/>
      <c r="M4070" s="29"/>
      <c r="N4070" s="3"/>
    </row>
    <row r="4071" spans="1:14" s="4" customFormat="1" ht="10.5">
      <c r="A4071" s="34"/>
      <c r="B4071" s="2"/>
      <c r="C4071" s="3"/>
      <c r="D4071" s="3"/>
      <c r="E4071" s="3"/>
      <c r="F4071" s="3"/>
      <c r="G4071" s="3"/>
      <c r="H4071" s="3"/>
      <c r="I4071" s="3"/>
      <c r="J4071" s="3"/>
      <c r="K4071" s="3"/>
      <c r="L4071" s="3"/>
      <c r="M4071" s="29"/>
      <c r="N4071" s="3"/>
    </row>
    <row r="4072" spans="1:14" s="4" customFormat="1" ht="10.5">
      <c r="A4072" s="34"/>
      <c r="B4072" s="2"/>
      <c r="C4072" s="3"/>
      <c r="D4072" s="3"/>
      <c r="E4072" s="3"/>
      <c r="F4072" s="3"/>
      <c r="G4072" s="3"/>
      <c r="H4072" s="3"/>
      <c r="I4072" s="3"/>
      <c r="J4072" s="3"/>
      <c r="K4072" s="3"/>
      <c r="L4072" s="3"/>
      <c r="M4072" s="29"/>
      <c r="N4072" s="3"/>
    </row>
    <row r="4073" spans="1:14" s="4" customFormat="1" ht="10.5">
      <c r="A4073" s="34"/>
      <c r="B4073" s="2"/>
      <c r="C4073" s="3"/>
      <c r="D4073" s="3"/>
      <c r="E4073" s="3"/>
      <c r="F4073" s="3"/>
      <c r="G4073" s="3"/>
      <c r="H4073" s="3"/>
      <c r="I4073" s="3"/>
      <c r="J4073" s="3"/>
      <c r="K4073" s="3"/>
      <c r="L4073" s="3"/>
      <c r="M4073" s="29"/>
      <c r="N4073" s="3"/>
    </row>
    <row r="4074" spans="1:14" s="4" customFormat="1" ht="10.5">
      <c r="A4074" s="34"/>
      <c r="B4074" s="2"/>
      <c r="C4074" s="3"/>
      <c r="D4074" s="3"/>
      <c r="E4074" s="3"/>
      <c r="F4074" s="3"/>
      <c r="G4074" s="3"/>
      <c r="H4074" s="3"/>
      <c r="I4074" s="3"/>
      <c r="J4074" s="3"/>
      <c r="K4074" s="3"/>
      <c r="L4074" s="3"/>
      <c r="M4074" s="29"/>
      <c r="N4074" s="3"/>
    </row>
    <row r="4075" spans="1:14" s="4" customFormat="1" ht="10.5">
      <c r="A4075" s="34"/>
      <c r="B4075" s="2"/>
      <c r="C4075" s="3"/>
      <c r="D4075" s="3"/>
      <c r="E4075" s="3"/>
      <c r="F4075" s="3"/>
      <c r="G4075" s="3"/>
      <c r="H4075" s="3"/>
      <c r="I4075" s="3"/>
      <c r="J4075" s="3"/>
      <c r="K4075" s="3"/>
      <c r="L4075" s="3"/>
      <c r="M4075" s="29"/>
      <c r="N4075" s="3"/>
    </row>
    <row r="4076" spans="1:14" s="4" customFormat="1" ht="10.5">
      <c r="A4076" s="34"/>
      <c r="B4076" s="2"/>
      <c r="C4076" s="3"/>
      <c r="D4076" s="3"/>
      <c r="E4076" s="3"/>
      <c r="F4076" s="3"/>
      <c r="G4076" s="3"/>
      <c r="H4076" s="3"/>
      <c r="I4076" s="3"/>
      <c r="J4076" s="3"/>
      <c r="K4076" s="3"/>
      <c r="L4076" s="3"/>
      <c r="M4076" s="29"/>
      <c r="N4076" s="3"/>
    </row>
    <row r="4077" spans="1:14" s="4" customFormat="1" ht="10.5">
      <c r="A4077" s="34"/>
      <c r="B4077" s="2"/>
      <c r="C4077" s="3"/>
      <c r="D4077" s="3"/>
      <c r="E4077" s="3"/>
      <c r="F4077" s="3"/>
      <c r="G4077" s="3"/>
      <c r="H4077" s="3"/>
      <c r="I4077" s="3"/>
      <c r="J4077" s="3"/>
      <c r="K4077" s="3"/>
      <c r="L4077" s="3"/>
      <c r="M4077" s="29"/>
      <c r="N4077" s="3"/>
    </row>
    <row r="4078" spans="1:14" s="4" customFormat="1" ht="10.5">
      <c r="A4078" s="34"/>
      <c r="B4078" s="2"/>
      <c r="C4078" s="3"/>
      <c r="D4078" s="3"/>
      <c r="E4078" s="3"/>
      <c r="F4078" s="3"/>
      <c r="G4078" s="3"/>
      <c r="H4078" s="3"/>
      <c r="I4078" s="3"/>
      <c r="J4078" s="3"/>
      <c r="K4078" s="3"/>
      <c r="L4078" s="3"/>
      <c r="M4078" s="29"/>
      <c r="N4078" s="3"/>
    </row>
    <row r="4079" spans="1:14" s="4" customFormat="1" ht="10.5">
      <c r="A4079" s="34"/>
      <c r="B4079" s="2"/>
      <c r="C4079" s="3"/>
      <c r="D4079" s="3"/>
      <c r="E4079" s="3"/>
      <c r="F4079" s="3"/>
      <c r="G4079" s="3"/>
      <c r="H4079" s="3"/>
      <c r="I4079" s="3"/>
      <c r="J4079" s="3"/>
      <c r="K4079" s="3"/>
      <c r="L4079" s="3"/>
      <c r="M4079" s="29"/>
      <c r="N4079" s="3"/>
    </row>
    <row r="4080" spans="1:14" s="4" customFormat="1" ht="10.5">
      <c r="A4080" s="34"/>
      <c r="B4080" s="2"/>
      <c r="C4080" s="3"/>
      <c r="D4080" s="3"/>
      <c r="E4080" s="3"/>
      <c r="F4080" s="3"/>
      <c r="G4080" s="3"/>
      <c r="H4080" s="3"/>
      <c r="I4080" s="3"/>
      <c r="J4080" s="3"/>
      <c r="K4080" s="3"/>
      <c r="L4080" s="3"/>
      <c r="M4080" s="29"/>
      <c r="N4080" s="3"/>
    </row>
    <row r="4081" spans="1:14" s="4" customFormat="1" ht="10.5">
      <c r="A4081" s="34"/>
      <c r="B4081" s="2"/>
      <c r="C4081" s="3"/>
      <c r="D4081" s="3"/>
      <c r="E4081" s="3"/>
      <c r="F4081" s="3"/>
      <c r="G4081" s="3"/>
      <c r="H4081" s="3"/>
      <c r="I4081" s="3"/>
      <c r="J4081" s="3"/>
      <c r="K4081" s="3"/>
      <c r="L4081" s="3"/>
      <c r="M4081" s="29"/>
      <c r="N4081" s="3"/>
    </row>
    <row r="4082" spans="1:14" s="4" customFormat="1" ht="10.5">
      <c r="A4082" s="34"/>
      <c r="B4082" s="2"/>
      <c r="C4082" s="3"/>
      <c r="D4082" s="3"/>
      <c r="E4082" s="3"/>
      <c r="F4082" s="3"/>
      <c r="G4082" s="3"/>
      <c r="H4082" s="3"/>
      <c r="I4082" s="3"/>
      <c r="J4082" s="3"/>
      <c r="K4082" s="3"/>
      <c r="L4082" s="3"/>
      <c r="M4082" s="29"/>
      <c r="N4082" s="3"/>
    </row>
    <row r="4083" spans="1:14" s="4" customFormat="1" ht="10.5">
      <c r="A4083" s="34"/>
      <c r="B4083" s="2"/>
      <c r="C4083" s="3"/>
      <c r="D4083" s="3"/>
      <c r="E4083" s="3"/>
      <c r="F4083" s="3"/>
      <c r="G4083" s="3"/>
      <c r="H4083" s="3"/>
      <c r="I4083" s="3"/>
      <c r="J4083" s="3"/>
      <c r="K4083" s="3"/>
      <c r="L4083" s="3"/>
      <c r="M4083" s="29"/>
      <c r="N4083" s="3"/>
    </row>
    <row r="4084" spans="1:14" s="4" customFormat="1" ht="10.5">
      <c r="A4084" s="34"/>
      <c r="B4084" s="2"/>
      <c r="C4084" s="3"/>
      <c r="D4084" s="3"/>
      <c r="E4084" s="3"/>
      <c r="F4084" s="3"/>
      <c r="G4084" s="3"/>
      <c r="H4084" s="3"/>
      <c r="I4084" s="3"/>
      <c r="J4084" s="3"/>
      <c r="K4084" s="3"/>
      <c r="L4084" s="3"/>
      <c r="M4084" s="29"/>
      <c r="N4084" s="3"/>
    </row>
    <row r="4085" spans="1:14" s="4" customFormat="1" ht="10.5">
      <c r="A4085" s="34"/>
      <c r="B4085" s="2"/>
      <c r="C4085" s="3"/>
      <c r="D4085" s="3"/>
      <c r="E4085" s="3"/>
      <c r="F4085" s="3"/>
      <c r="G4085" s="3"/>
      <c r="H4085" s="3"/>
      <c r="I4085" s="3"/>
      <c r="J4085" s="3"/>
      <c r="K4085" s="3"/>
      <c r="L4085" s="3"/>
      <c r="M4085" s="29"/>
      <c r="N4085" s="3"/>
    </row>
    <row r="4086" spans="1:14" s="4" customFormat="1" ht="10.5">
      <c r="A4086" s="34"/>
      <c r="B4086" s="2"/>
      <c r="C4086" s="3"/>
      <c r="D4086" s="3"/>
      <c r="E4086" s="3"/>
      <c r="F4086" s="3"/>
      <c r="G4086" s="3"/>
      <c r="H4086" s="3"/>
      <c r="I4086" s="3"/>
      <c r="J4086" s="3"/>
      <c r="K4086" s="3"/>
      <c r="L4086" s="3"/>
      <c r="M4086" s="29"/>
      <c r="N4086" s="3"/>
    </row>
    <row r="4087" spans="1:14" s="4" customFormat="1" ht="10.5">
      <c r="A4087" s="34"/>
      <c r="B4087" s="2"/>
      <c r="C4087" s="3"/>
      <c r="D4087" s="3"/>
      <c r="E4087" s="3"/>
      <c r="F4087" s="3"/>
      <c r="G4087" s="3"/>
      <c r="H4087" s="3"/>
      <c r="I4087" s="3"/>
      <c r="J4087" s="3"/>
      <c r="K4087" s="3"/>
      <c r="L4087" s="3"/>
      <c r="M4087" s="29"/>
      <c r="N4087" s="3"/>
    </row>
    <row r="4088" spans="1:14" s="4" customFormat="1" ht="10.5">
      <c r="A4088" s="34"/>
      <c r="B4088" s="2"/>
      <c r="C4088" s="3"/>
      <c r="D4088" s="3"/>
      <c r="E4088" s="3"/>
      <c r="F4088" s="3"/>
      <c r="G4088" s="3"/>
      <c r="H4088" s="3"/>
      <c r="I4088" s="3"/>
      <c r="J4088" s="3"/>
      <c r="K4088" s="3"/>
      <c r="L4088" s="3"/>
      <c r="M4088" s="29"/>
      <c r="N4088" s="3"/>
    </row>
    <row r="4089" spans="1:14" s="4" customFormat="1" ht="10.5">
      <c r="A4089" s="34"/>
      <c r="B4089" s="2"/>
      <c r="C4089" s="3"/>
      <c r="D4089" s="3"/>
      <c r="E4089" s="3"/>
      <c r="F4089" s="3"/>
      <c r="G4089" s="3"/>
      <c r="H4089" s="3"/>
      <c r="I4089" s="3"/>
      <c r="J4089" s="3"/>
      <c r="K4089" s="3"/>
      <c r="L4089" s="3"/>
      <c r="M4089" s="29"/>
      <c r="N4089" s="3"/>
    </row>
    <row r="4090" spans="1:14" s="4" customFormat="1" ht="10.5">
      <c r="A4090" s="34"/>
      <c r="B4090" s="2"/>
      <c r="C4090" s="3"/>
      <c r="D4090" s="3"/>
      <c r="E4090" s="3"/>
      <c r="F4090" s="3"/>
      <c r="G4090" s="3"/>
      <c r="H4090" s="3"/>
      <c r="I4090" s="3"/>
      <c r="J4090" s="3"/>
      <c r="K4090" s="3"/>
      <c r="L4090" s="3"/>
      <c r="M4090" s="29"/>
      <c r="N4090" s="3"/>
    </row>
    <row r="4091" spans="1:14" s="4" customFormat="1" ht="10.5">
      <c r="A4091" s="34"/>
      <c r="B4091" s="2"/>
      <c r="C4091" s="3"/>
      <c r="D4091" s="3"/>
      <c r="E4091" s="3"/>
      <c r="F4091" s="3"/>
      <c r="G4091" s="3"/>
      <c r="H4091" s="3"/>
      <c r="I4091" s="3"/>
      <c r="J4091" s="3"/>
      <c r="K4091" s="3"/>
      <c r="L4091" s="3"/>
      <c r="M4091" s="29"/>
      <c r="N4091" s="3"/>
    </row>
    <row r="4092" spans="1:14" s="4" customFormat="1" ht="10.5">
      <c r="A4092" s="34"/>
      <c r="B4092" s="2"/>
      <c r="C4092" s="3"/>
      <c r="D4092" s="3"/>
      <c r="E4092" s="3"/>
      <c r="F4092" s="3"/>
      <c r="G4092" s="3"/>
      <c r="H4092" s="3"/>
      <c r="I4092" s="3"/>
      <c r="J4092" s="3"/>
      <c r="K4092" s="3"/>
      <c r="L4092" s="3"/>
      <c r="M4092" s="29"/>
      <c r="N4092" s="3"/>
    </row>
    <row r="4093" spans="1:14" s="4" customFormat="1" ht="10.5">
      <c r="A4093" s="34"/>
      <c r="B4093" s="2"/>
      <c r="C4093" s="3"/>
      <c r="D4093" s="3"/>
      <c r="E4093" s="3"/>
      <c r="F4093" s="3"/>
      <c r="G4093" s="3"/>
      <c r="H4093" s="3"/>
      <c r="I4093" s="3"/>
      <c r="J4093" s="3"/>
      <c r="K4093" s="3"/>
      <c r="L4093" s="3"/>
      <c r="M4093" s="29"/>
      <c r="N4093" s="3"/>
    </row>
    <row r="4094" spans="1:14" s="4" customFormat="1" ht="10.5">
      <c r="A4094" s="34"/>
      <c r="B4094" s="2"/>
      <c r="C4094" s="3"/>
      <c r="D4094" s="3"/>
      <c r="E4094" s="3"/>
      <c r="F4094" s="3"/>
      <c r="G4094" s="3"/>
      <c r="H4094" s="3"/>
      <c r="I4094" s="3"/>
      <c r="J4094" s="3"/>
      <c r="K4094" s="3"/>
      <c r="L4094" s="3"/>
      <c r="M4094" s="29"/>
      <c r="N4094" s="3"/>
    </row>
    <row r="4095" spans="1:14" s="4" customFormat="1" ht="10.5">
      <c r="A4095" s="34"/>
      <c r="B4095" s="2"/>
      <c r="C4095" s="3"/>
      <c r="D4095" s="3"/>
      <c r="E4095" s="3"/>
      <c r="F4095" s="3"/>
      <c r="G4095" s="3"/>
      <c r="H4095" s="3"/>
      <c r="I4095" s="3"/>
      <c r="J4095" s="3"/>
      <c r="K4095" s="3"/>
      <c r="L4095" s="3"/>
      <c r="M4095" s="29"/>
      <c r="N4095" s="3"/>
    </row>
    <row r="4096" spans="1:14" s="4" customFormat="1" ht="10.5">
      <c r="A4096" s="34"/>
      <c r="B4096" s="2"/>
      <c r="C4096" s="3"/>
      <c r="D4096" s="3"/>
      <c r="E4096" s="3"/>
      <c r="F4096" s="3"/>
      <c r="G4096" s="3"/>
      <c r="H4096" s="3"/>
      <c r="I4096" s="3"/>
      <c r="J4096" s="3"/>
      <c r="K4096" s="3"/>
      <c r="L4096" s="3"/>
      <c r="M4096" s="29"/>
      <c r="N4096" s="3"/>
    </row>
    <row r="4097" spans="1:14" s="4" customFormat="1" ht="10.5">
      <c r="A4097" s="34"/>
      <c r="B4097" s="2"/>
      <c r="C4097" s="3"/>
      <c r="D4097" s="3"/>
      <c r="E4097" s="3"/>
      <c r="F4097" s="3"/>
      <c r="G4097" s="3"/>
      <c r="H4097" s="3"/>
      <c r="I4097" s="3"/>
      <c r="J4097" s="3"/>
      <c r="K4097" s="3"/>
      <c r="L4097" s="3"/>
      <c r="M4097" s="29"/>
      <c r="N4097" s="3"/>
    </row>
    <row r="4098" spans="1:14" s="4" customFormat="1" ht="10.5">
      <c r="A4098" s="34"/>
      <c r="B4098" s="2"/>
      <c r="C4098" s="3"/>
      <c r="D4098" s="3"/>
      <c r="E4098" s="3"/>
      <c r="F4098" s="3"/>
      <c r="G4098" s="3"/>
      <c r="H4098" s="3"/>
      <c r="I4098" s="3"/>
      <c r="J4098" s="3"/>
      <c r="K4098" s="3"/>
      <c r="L4098" s="3"/>
      <c r="M4098" s="29"/>
      <c r="N4098" s="3"/>
    </row>
    <row r="4099" spans="1:14" s="4" customFormat="1" ht="10.5">
      <c r="A4099" s="34"/>
      <c r="B4099" s="2"/>
      <c r="C4099" s="3"/>
      <c r="D4099" s="3"/>
      <c r="E4099" s="3"/>
      <c r="F4099" s="3"/>
      <c r="G4099" s="3"/>
      <c r="H4099" s="3"/>
      <c r="I4099" s="3"/>
      <c r="J4099" s="3"/>
      <c r="K4099" s="3"/>
      <c r="L4099" s="3"/>
      <c r="M4099" s="29"/>
      <c r="N4099" s="3"/>
    </row>
    <row r="4100" spans="1:14" s="4" customFormat="1" ht="10.5">
      <c r="A4100" s="34"/>
      <c r="B4100" s="2"/>
      <c r="C4100" s="3"/>
      <c r="D4100" s="3"/>
      <c r="E4100" s="3"/>
      <c r="F4100" s="3"/>
      <c r="G4100" s="3"/>
      <c r="H4100" s="3"/>
      <c r="I4100" s="3"/>
      <c r="J4100" s="3"/>
      <c r="K4100" s="3"/>
      <c r="L4100" s="3"/>
      <c r="M4100" s="29"/>
      <c r="N4100" s="3"/>
    </row>
    <row r="4101" spans="1:14" s="4" customFormat="1" ht="10.5">
      <c r="A4101" s="34"/>
      <c r="B4101" s="2"/>
      <c r="C4101" s="3"/>
      <c r="D4101" s="3"/>
      <c r="E4101" s="3"/>
      <c r="F4101" s="3"/>
      <c r="G4101" s="3"/>
      <c r="H4101" s="3"/>
      <c r="I4101" s="3"/>
      <c r="J4101" s="3"/>
      <c r="K4101" s="3"/>
      <c r="L4101" s="3"/>
      <c r="M4101" s="29"/>
      <c r="N4101" s="3"/>
    </row>
    <row r="4102" spans="1:14" s="4" customFormat="1" ht="10.5">
      <c r="A4102" s="34"/>
      <c r="B4102" s="2"/>
      <c r="C4102" s="3"/>
      <c r="D4102" s="3"/>
      <c r="E4102" s="3"/>
      <c r="F4102" s="3"/>
      <c r="G4102" s="3"/>
      <c r="H4102" s="3"/>
      <c r="I4102" s="3"/>
      <c r="J4102" s="3"/>
      <c r="K4102" s="3"/>
      <c r="L4102" s="3"/>
      <c r="M4102" s="29"/>
      <c r="N4102" s="3"/>
    </row>
    <row r="4103" spans="1:14" s="4" customFormat="1" ht="10.5">
      <c r="A4103" s="34"/>
      <c r="B4103" s="2"/>
      <c r="C4103" s="3"/>
      <c r="D4103" s="3"/>
      <c r="E4103" s="3"/>
      <c r="F4103" s="3"/>
      <c r="G4103" s="3"/>
      <c r="H4103" s="3"/>
      <c r="I4103" s="3"/>
      <c r="J4103" s="3"/>
      <c r="K4103" s="3"/>
      <c r="L4103" s="3"/>
      <c r="M4103" s="29"/>
      <c r="N4103" s="3"/>
    </row>
    <row r="4104" spans="1:14" s="4" customFormat="1" ht="10.5">
      <c r="A4104" s="34"/>
      <c r="B4104" s="2"/>
      <c r="C4104" s="3"/>
      <c r="D4104" s="3"/>
      <c r="E4104" s="3"/>
      <c r="F4104" s="3"/>
      <c r="G4104" s="3"/>
      <c r="H4104" s="3"/>
      <c r="I4104" s="3"/>
      <c r="J4104" s="3"/>
      <c r="K4104" s="3"/>
      <c r="L4104" s="3"/>
      <c r="M4104" s="29"/>
      <c r="N4104" s="3"/>
    </row>
    <row r="4105" spans="1:14" s="4" customFormat="1" ht="10.5">
      <c r="A4105" s="34"/>
      <c r="B4105" s="2"/>
      <c r="C4105" s="3"/>
      <c r="D4105" s="3"/>
      <c r="E4105" s="3"/>
      <c r="F4105" s="3"/>
      <c r="G4105" s="3"/>
      <c r="H4105" s="3"/>
      <c r="I4105" s="3"/>
      <c r="J4105" s="3"/>
      <c r="K4105" s="3"/>
      <c r="L4105" s="3"/>
      <c r="M4105" s="29"/>
      <c r="N4105" s="3"/>
    </row>
    <row r="4106" spans="1:14" s="4" customFormat="1" ht="10.5">
      <c r="A4106" s="34"/>
      <c r="B4106" s="2"/>
      <c r="C4106" s="3"/>
      <c r="D4106" s="3"/>
      <c r="E4106" s="3"/>
      <c r="F4106" s="3"/>
      <c r="G4106" s="3"/>
      <c r="H4106" s="3"/>
      <c r="I4106" s="3"/>
      <c r="J4106" s="3"/>
      <c r="K4106" s="3"/>
      <c r="L4106" s="3"/>
      <c r="M4106" s="29"/>
      <c r="N4106" s="3"/>
    </row>
    <row r="4107" spans="1:14" s="4" customFormat="1" ht="10.5">
      <c r="A4107" s="34"/>
      <c r="B4107" s="2"/>
      <c r="C4107" s="3"/>
      <c r="D4107" s="3"/>
      <c r="E4107" s="3"/>
      <c r="F4107" s="3"/>
      <c r="G4107" s="3"/>
      <c r="H4107" s="3"/>
      <c r="I4107" s="3"/>
      <c r="J4107" s="3"/>
      <c r="K4107" s="3"/>
      <c r="L4107" s="3"/>
      <c r="M4107" s="29"/>
      <c r="N4107" s="3"/>
    </row>
    <row r="4108" spans="1:14" s="4" customFormat="1" ht="10.5">
      <c r="A4108" s="34"/>
      <c r="B4108" s="2"/>
      <c r="C4108" s="3"/>
      <c r="D4108" s="3"/>
      <c r="E4108" s="3"/>
      <c r="F4108" s="3"/>
      <c r="G4108" s="3"/>
      <c r="H4108" s="3"/>
      <c r="I4108" s="3"/>
      <c r="J4108" s="3"/>
      <c r="K4108" s="3"/>
      <c r="L4108" s="3"/>
      <c r="M4108" s="29"/>
      <c r="N4108" s="3"/>
    </row>
    <row r="4109" spans="1:14" s="4" customFormat="1" ht="10.5">
      <c r="A4109" s="34"/>
      <c r="B4109" s="2"/>
      <c r="C4109" s="3"/>
      <c r="D4109" s="3"/>
      <c r="E4109" s="3"/>
      <c r="F4109" s="3"/>
      <c r="G4109" s="3"/>
      <c r="H4109" s="3"/>
      <c r="I4109" s="3"/>
      <c r="J4109" s="3"/>
      <c r="K4109" s="3"/>
      <c r="L4109" s="3"/>
      <c r="M4109" s="29"/>
      <c r="N4109" s="3"/>
    </row>
    <row r="4110" spans="1:14" s="4" customFormat="1" ht="10.5">
      <c r="A4110" s="34"/>
      <c r="B4110" s="2"/>
      <c r="C4110" s="3"/>
      <c r="D4110" s="3"/>
      <c r="E4110" s="3"/>
      <c r="F4110" s="3"/>
      <c r="G4110" s="3"/>
      <c r="H4110" s="3"/>
      <c r="I4110" s="3"/>
      <c r="J4110" s="3"/>
      <c r="K4110" s="3"/>
      <c r="L4110" s="3"/>
      <c r="M4110" s="29"/>
      <c r="N4110" s="3"/>
    </row>
    <row r="4111" spans="1:14" s="4" customFormat="1" ht="10.5">
      <c r="A4111" s="34"/>
      <c r="B4111" s="2"/>
      <c r="C4111" s="3"/>
      <c r="D4111" s="3"/>
      <c r="E4111" s="3"/>
      <c r="F4111" s="3"/>
      <c r="G4111" s="3"/>
      <c r="H4111" s="3"/>
      <c r="I4111" s="3"/>
      <c r="J4111" s="3"/>
      <c r="K4111" s="3"/>
      <c r="L4111" s="3"/>
      <c r="M4111" s="29"/>
      <c r="N4111" s="3"/>
    </row>
    <row r="4112" spans="1:14" s="4" customFormat="1" ht="10.5">
      <c r="A4112" s="34"/>
      <c r="B4112" s="2"/>
      <c r="C4112" s="3"/>
      <c r="D4112" s="3"/>
      <c r="E4112" s="3"/>
      <c r="F4112" s="3"/>
      <c r="G4112" s="3"/>
      <c r="H4112" s="3"/>
      <c r="I4112" s="3"/>
      <c r="J4112" s="3"/>
      <c r="K4112" s="3"/>
      <c r="L4112" s="3"/>
      <c r="M4112" s="29"/>
      <c r="N4112" s="3"/>
    </row>
    <row r="4113" spans="1:14" s="4" customFormat="1" ht="10.5">
      <c r="A4113" s="34"/>
      <c r="B4113" s="2"/>
      <c r="C4113" s="3"/>
      <c r="D4113" s="3"/>
      <c r="E4113" s="3"/>
      <c r="F4113" s="3"/>
      <c r="G4113" s="3"/>
      <c r="H4113" s="3"/>
      <c r="I4113" s="3"/>
      <c r="J4113" s="3"/>
      <c r="K4113" s="3"/>
      <c r="L4113" s="3"/>
      <c r="M4113" s="29"/>
      <c r="N4113" s="3"/>
    </row>
    <row r="4114" spans="1:14" s="4" customFormat="1" ht="10.5">
      <c r="A4114" s="34"/>
      <c r="B4114" s="2"/>
      <c r="C4114" s="3"/>
      <c r="D4114" s="3"/>
      <c r="E4114" s="3"/>
      <c r="F4114" s="3"/>
      <c r="G4114" s="3"/>
      <c r="H4114" s="3"/>
      <c r="I4114" s="3"/>
      <c r="J4114" s="3"/>
      <c r="K4114" s="3"/>
      <c r="L4114" s="3"/>
      <c r="M4114" s="29"/>
      <c r="N4114" s="3"/>
    </row>
    <row r="4115" spans="1:14" s="4" customFormat="1" ht="10.5">
      <c r="A4115" s="34"/>
      <c r="B4115" s="2"/>
      <c r="C4115" s="3"/>
      <c r="D4115" s="3"/>
      <c r="E4115" s="3"/>
      <c r="F4115" s="3"/>
      <c r="G4115" s="3"/>
      <c r="H4115" s="3"/>
      <c r="I4115" s="3"/>
      <c r="J4115" s="3"/>
      <c r="K4115" s="3"/>
      <c r="L4115" s="3"/>
      <c r="M4115" s="29"/>
      <c r="N4115" s="3"/>
    </row>
    <row r="4116" spans="1:14" s="4" customFormat="1" ht="10.5">
      <c r="A4116" s="34"/>
      <c r="B4116" s="2"/>
      <c r="C4116" s="3"/>
      <c r="D4116" s="3"/>
      <c r="E4116" s="3"/>
      <c r="F4116" s="3"/>
      <c r="G4116" s="3"/>
      <c r="H4116" s="3"/>
      <c r="I4116" s="3"/>
      <c r="J4116" s="3"/>
      <c r="K4116" s="3"/>
      <c r="L4116" s="3"/>
      <c r="M4116" s="29"/>
      <c r="N4116" s="3"/>
    </row>
    <row r="4117" spans="1:14" s="4" customFormat="1" ht="10.5">
      <c r="A4117" s="34"/>
      <c r="B4117" s="2"/>
      <c r="C4117" s="3"/>
      <c r="D4117" s="3"/>
      <c r="E4117" s="3"/>
      <c r="F4117" s="3"/>
      <c r="G4117" s="3"/>
      <c r="H4117" s="3"/>
      <c r="I4117" s="3"/>
      <c r="J4117" s="3"/>
      <c r="K4117" s="3"/>
      <c r="L4117" s="3"/>
      <c r="M4117" s="29"/>
      <c r="N4117" s="3"/>
    </row>
    <row r="4118" spans="1:14" s="4" customFormat="1" ht="10.5">
      <c r="A4118" s="34"/>
      <c r="B4118" s="2"/>
      <c r="C4118" s="3"/>
      <c r="D4118" s="3"/>
      <c r="E4118" s="3"/>
      <c r="F4118" s="3"/>
      <c r="G4118" s="3"/>
      <c r="H4118" s="3"/>
      <c r="I4118" s="3"/>
      <c r="J4118" s="3"/>
      <c r="K4118" s="3"/>
      <c r="L4118" s="3"/>
      <c r="M4118" s="29"/>
      <c r="N4118" s="3"/>
    </row>
    <row r="4119" spans="1:14" s="4" customFormat="1" ht="10.5">
      <c r="A4119" s="34"/>
      <c r="B4119" s="2"/>
      <c r="C4119" s="3"/>
      <c r="D4119" s="3"/>
      <c r="E4119" s="3"/>
      <c r="F4119" s="3"/>
      <c r="G4119" s="3"/>
      <c r="H4119" s="3"/>
      <c r="I4119" s="3"/>
      <c r="J4119" s="3"/>
      <c r="K4119" s="3"/>
      <c r="L4119" s="3"/>
      <c r="M4119" s="29"/>
      <c r="N4119" s="3"/>
    </row>
    <row r="4120" spans="1:14" s="4" customFormat="1" ht="10.5">
      <c r="A4120" s="34"/>
      <c r="B4120" s="2"/>
      <c r="C4120" s="3"/>
      <c r="D4120" s="3"/>
      <c r="E4120" s="3"/>
      <c r="F4120" s="3"/>
      <c r="G4120" s="3"/>
      <c r="H4120" s="3"/>
      <c r="I4120" s="3"/>
      <c r="J4120" s="3"/>
      <c r="K4120" s="3"/>
      <c r="L4120" s="3"/>
      <c r="M4120" s="29"/>
      <c r="N4120" s="3"/>
    </row>
    <row r="4121" spans="1:14" s="4" customFormat="1" ht="10.5">
      <c r="A4121" s="34"/>
      <c r="B4121" s="2"/>
      <c r="C4121" s="3"/>
      <c r="D4121" s="3"/>
      <c r="E4121" s="3"/>
      <c r="F4121" s="3"/>
      <c r="G4121" s="3"/>
      <c r="H4121" s="3"/>
      <c r="I4121" s="3"/>
      <c r="J4121" s="3"/>
      <c r="K4121" s="3"/>
      <c r="L4121" s="3"/>
      <c r="M4121" s="29"/>
      <c r="N4121" s="3"/>
    </row>
    <row r="4122" spans="1:14" s="4" customFormat="1" ht="10.5">
      <c r="A4122" s="34"/>
      <c r="B4122" s="2"/>
      <c r="C4122" s="3"/>
      <c r="D4122" s="3"/>
      <c r="E4122" s="3"/>
      <c r="F4122" s="3"/>
      <c r="G4122" s="3"/>
      <c r="H4122" s="3"/>
      <c r="I4122" s="3"/>
      <c r="J4122" s="3"/>
      <c r="K4122" s="3"/>
      <c r="L4122" s="3"/>
      <c r="M4122" s="29"/>
      <c r="N4122" s="3"/>
    </row>
    <row r="4123" spans="1:14" s="4" customFormat="1" ht="10.5">
      <c r="A4123" s="34"/>
      <c r="B4123" s="2"/>
      <c r="C4123" s="3"/>
      <c r="D4123" s="3"/>
      <c r="E4123" s="3"/>
      <c r="F4123" s="3"/>
      <c r="G4123" s="3"/>
      <c r="H4123" s="3"/>
      <c r="I4123" s="3"/>
      <c r="J4123" s="3"/>
      <c r="K4123" s="3"/>
      <c r="L4123" s="3"/>
      <c r="M4123" s="29"/>
      <c r="N4123" s="3"/>
    </row>
    <row r="4124" spans="1:14" s="4" customFormat="1" ht="10.5">
      <c r="A4124" s="34"/>
      <c r="B4124" s="2"/>
      <c r="C4124" s="3"/>
      <c r="D4124" s="3"/>
      <c r="E4124" s="3"/>
      <c r="F4124" s="3"/>
      <c r="G4124" s="3"/>
      <c r="H4124" s="3"/>
      <c r="I4124" s="3"/>
      <c r="J4124" s="3"/>
      <c r="K4124" s="3"/>
      <c r="L4124" s="3"/>
      <c r="M4124" s="29"/>
      <c r="N4124" s="3"/>
    </row>
    <row r="4125" spans="1:14" s="4" customFormat="1" ht="10.5">
      <c r="A4125" s="34"/>
      <c r="B4125" s="2"/>
      <c r="C4125" s="3"/>
      <c r="D4125" s="3"/>
      <c r="E4125" s="3"/>
      <c r="F4125" s="3"/>
      <c r="G4125" s="3"/>
      <c r="H4125" s="3"/>
      <c r="I4125" s="3"/>
      <c r="J4125" s="3"/>
      <c r="K4125" s="3"/>
      <c r="L4125" s="3"/>
      <c r="M4125" s="29"/>
      <c r="N4125" s="3"/>
    </row>
    <row r="4126" spans="1:14" s="4" customFormat="1" ht="10.5">
      <c r="A4126" s="34"/>
      <c r="B4126" s="2"/>
      <c r="C4126" s="3"/>
      <c r="D4126" s="3"/>
      <c r="E4126" s="3"/>
      <c r="F4126" s="3"/>
      <c r="G4126" s="3"/>
      <c r="H4126" s="3"/>
      <c r="I4126" s="3"/>
      <c r="J4126" s="3"/>
      <c r="K4126" s="3"/>
      <c r="L4126" s="3"/>
      <c r="M4126" s="29"/>
      <c r="N4126" s="3"/>
    </row>
    <row r="4127" spans="1:14" s="4" customFormat="1" ht="10.5">
      <c r="A4127" s="34"/>
      <c r="B4127" s="2"/>
      <c r="C4127" s="3"/>
      <c r="D4127" s="3"/>
      <c r="E4127" s="3"/>
      <c r="F4127" s="3"/>
      <c r="G4127" s="3"/>
      <c r="H4127" s="3"/>
      <c r="I4127" s="3"/>
      <c r="J4127" s="3"/>
      <c r="K4127" s="3"/>
      <c r="L4127" s="3"/>
      <c r="M4127" s="29"/>
      <c r="N4127" s="3"/>
    </row>
    <row r="4128" spans="1:14" s="4" customFormat="1" ht="10.5">
      <c r="A4128" s="34"/>
      <c r="B4128" s="2"/>
      <c r="C4128" s="3"/>
      <c r="D4128" s="3"/>
      <c r="E4128" s="3"/>
      <c r="F4128" s="3"/>
      <c r="G4128" s="3"/>
      <c r="H4128" s="3"/>
      <c r="I4128" s="3"/>
      <c r="J4128" s="3"/>
      <c r="K4128" s="3"/>
      <c r="L4128" s="3"/>
      <c r="M4128" s="29"/>
      <c r="N4128" s="3"/>
    </row>
    <row r="4129" spans="1:14" s="4" customFormat="1" ht="10.5">
      <c r="A4129" s="34"/>
      <c r="B4129" s="2"/>
      <c r="C4129" s="3"/>
      <c r="D4129" s="3"/>
      <c r="E4129" s="3"/>
      <c r="F4129" s="3"/>
      <c r="G4129" s="3"/>
      <c r="H4129" s="3"/>
      <c r="I4129" s="3"/>
      <c r="J4129" s="3"/>
      <c r="K4129" s="3"/>
      <c r="L4129" s="3"/>
      <c r="M4129" s="29"/>
      <c r="N4129" s="3"/>
    </row>
    <row r="4130" spans="1:14" s="4" customFormat="1" ht="10.5">
      <c r="A4130" s="34"/>
      <c r="B4130" s="2"/>
      <c r="C4130" s="3"/>
      <c r="D4130" s="3"/>
      <c r="E4130" s="3"/>
      <c r="F4130" s="3"/>
      <c r="G4130" s="3"/>
      <c r="H4130" s="3"/>
      <c r="I4130" s="3"/>
      <c r="J4130" s="3"/>
      <c r="K4130" s="3"/>
      <c r="L4130" s="3"/>
      <c r="M4130" s="29"/>
      <c r="N4130" s="3"/>
    </row>
    <row r="4131" spans="1:14" s="4" customFormat="1" ht="10.5">
      <c r="A4131" s="34"/>
      <c r="B4131" s="2"/>
      <c r="C4131" s="3"/>
      <c r="D4131" s="3"/>
      <c r="E4131" s="3"/>
      <c r="F4131" s="3"/>
      <c r="G4131" s="3"/>
      <c r="H4131" s="3"/>
      <c r="I4131" s="3"/>
      <c r="J4131" s="3"/>
      <c r="K4131" s="3"/>
      <c r="L4131" s="3"/>
      <c r="M4131" s="29"/>
      <c r="N4131" s="3"/>
    </row>
    <row r="4132" spans="1:14" s="4" customFormat="1" ht="10.5">
      <c r="A4132" s="34"/>
      <c r="B4132" s="2"/>
      <c r="C4132" s="3"/>
      <c r="D4132" s="3"/>
      <c r="E4132" s="3"/>
      <c r="F4132" s="3"/>
      <c r="G4132" s="3"/>
      <c r="H4132" s="3"/>
      <c r="I4132" s="3"/>
      <c r="J4132" s="3"/>
      <c r="K4132" s="3"/>
      <c r="L4132" s="3"/>
      <c r="M4132" s="29"/>
      <c r="N4132" s="3"/>
    </row>
    <row r="4133" spans="1:14" s="4" customFormat="1" ht="10.5">
      <c r="A4133" s="34"/>
      <c r="B4133" s="2"/>
      <c r="C4133" s="3"/>
      <c r="D4133" s="3"/>
      <c r="E4133" s="3"/>
      <c r="F4133" s="3"/>
      <c r="G4133" s="3"/>
      <c r="H4133" s="3"/>
      <c r="I4133" s="3"/>
      <c r="J4133" s="3"/>
      <c r="K4133" s="3"/>
      <c r="L4133" s="3"/>
      <c r="M4133" s="29"/>
      <c r="N4133" s="3"/>
    </row>
    <row r="4134" spans="1:14" s="4" customFormat="1" ht="10.5">
      <c r="A4134" s="34"/>
      <c r="B4134" s="2"/>
      <c r="C4134" s="3"/>
      <c r="D4134" s="3"/>
      <c r="E4134" s="3"/>
      <c r="F4134" s="3"/>
      <c r="G4134" s="3"/>
      <c r="H4134" s="3"/>
      <c r="I4134" s="3"/>
      <c r="J4134" s="3"/>
      <c r="K4134" s="3"/>
      <c r="L4134" s="3"/>
      <c r="M4134" s="29"/>
      <c r="N4134" s="3"/>
    </row>
    <row r="4135" spans="1:14" s="4" customFormat="1" ht="10.5">
      <c r="A4135" s="34"/>
      <c r="B4135" s="2"/>
      <c r="C4135" s="3"/>
      <c r="D4135" s="3"/>
      <c r="E4135" s="3"/>
      <c r="F4135" s="3"/>
      <c r="G4135" s="3"/>
      <c r="H4135" s="3"/>
      <c r="I4135" s="3"/>
      <c r="J4135" s="3"/>
      <c r="K4135" s="3"/>
      <c r="L4135" s="3"/>
      <c r="M4135" s="29"/>
      <c r="N4135" s="3"/>
    </row>
    <row r="4136" spans="1:14" s="4" customFormat="1" ht="10.5">
      <c r="A4136" s="34"/>
      <c r="B4136" s="2"/>
      <c r="C4136" s="3"/>
      <c r="D4136" s="3"/>
      <c r="E4136" s="3"/>
      <c r="F4136" s="3"/>
      <c r="G4136" s="3"/>
      <c r="H4136" s="3"/>
      <c r="I4136" s="3"/>
      <c r="J4136" s="3"/>
      <c r="K4136" s="3"/>
      <c r="L4136" s="3"/>
      <c r="M4136" s="29"/>
      <c r="N4136" s="3"/>
    </row>
    <row r="4137" spans="1:14" s="4" customFormat="1" ht="10.5">
      <c r="A4137" s="34"/>
      <c r="B4137" s="2"/>
      <c r="C4137" s="3"/>
      <c r="D4137" s="3"/>
      <c r="E4137" s="3"/>
      <c r="F4137" s="3"/>
      <c r="G4137" s="3"/>
      <c r="H4137" s="3"/>
      <c r="I4137" s="3"/>
      <c r="J4137" s="3"/>
      <c r="K4137" s="3"/>
      <c r="L4137" s="3"/>
      <c r="M4137" s="29"/>
      <c r="N4137" s="3"/>
    </row>
    <row r="4138" spans="1:14" s="4" customFormat="1" ht="10.5">
      <c r="A4138" s="34"/>
      <c r="B4138" s="2"/>
      <c r="C4138" s="3"/>
      <c r="D4138" s="3"/>
      <c r="E4138" s="3"/>
      <c r="F4138" s="3"/>
      <c r="G4138" s="3"/>
      <c r="H4138" s="3"/>
      <c r="I4138" s="3"/>
      <c r="J4138" s="3"/>
      <c r="K4138" s="3"/>
      <c r="L4138" s="3"/>
      <c r="M4138" s="29"/>
      <c r="N4138" s="3"/>
    </row>
    <row r="4139" spans="1:14" s="4" customFormat="1" ht="10.5">
      <c r="A4139" s="34"/>
      <c r="B4139" s="2"/>
      <c r="C4139" s="3"/>
      <c r="D4139" s="3"/>
      <c r="E4139" s="3"/>
      <c r="F4139" s="3"/>
      <c r="G4139" s="3"/>
      <c r="H4139" s="3"/>
      <c r="I4139" s="3"/>
      <c r="J4139" s="3"/>
      <c r="K4139" s="3"/>
      <c r="L4139" s="3"/>
      <c r="M4139" s="29"/>
      <c r="N4139" s="3"/>
    </row>
    <row r="4140" spans="1:14" s="4" customFormat="1" ht="10.5">
      <c r="A4140" s="34"/>
      <c r="B4140" s="2"/>
      <c r="C4140" s="3"/>
      <c r="D4140" s="3"/>
      <c r="E4140" s="3"/>
      <c r="F4140" s="3"/>
      <c r="G4140" s="3"/>
      <c r="H4140" s="3"/>
      <c r="I4140" s="3"/>
      <c r="J4140" s="3"/>
      <c r="K4140" s="3"/>
      <c r="L4140" s="3"/>
      <c r="M4140" s="29"/>
      <c r="N4140" s="3"/>
    </row>
    <row r="4141" spans="1:14" s="4" customFormat="1" ht="10.5">
      <c r="A4141" s="34"/>
      <c r="B4141" s="2"/>
      <c r="C4141" s="3"/>
      <c r="D4141" s="3"/>
      <c r="E4141" s="3"/>
      <c r="F4141" s="3"/>
      <c r="G4141" s="3"/>
      <c r="H4141" s="3"/>
      <c r="I4141" s="3"/>
      <c r="J4141" s="3"/>
      <c r="K4141" s="3"/>
      <c r="L4141" s="3"/>
      <c r="M4141" s="29"/>
      <c r="N4141" s="3"/>
    </row>
    <row r="4142" spans="1:14" s="4" customFormat="1" ht="10.5">
      <c r="A4142" s="34"/>
      <c r="B4142" s="2"/>
      <c r="C4142" s="3"/>
      <c r="D4142" s="3"/>
      <c r="E4142" s="3"/>
      <c r="F4142" s="3"/>
      <c r="G4142" s="3"/>
      <c r="H4142" s="3"/>
      <c r="I4142" s="3"/>
      <c r="J4142" s="3"/>
      <c r="K4142" s="3"/>
      <c r="L4142" s="3"/>
      <c r="M4142" s="29"/>
      <c r="N4142" s="3"/>
    </row>
    <row r="4143" spans="1:14" s="4" customFormat="1" ht="10.5">
      <c r="A4143" s="34"/>
      <c r="B4143" s="2"/>
      <c r="C4143" s="3"/>
      <c r="D4143" s="3"/>
      <c r="E4143" s="3"/>
      <c r="F4143" s="3"/>
      <c r="G4143" s="3"/>
      <c r="H4143" s="3"/>
      <c r="I4143" s="3"/>
      <c r="J4143" s="3"/>
      <c r="K4143" s="3"/>
      <c r="L4143" s="3"/>
      <c r="M4143" s="29"/>
      <c r="N4143" s="3"/>
    </row>
    <row r="4144" spans="1:14" s="4" customFormat="1" ht="10.5">
      <c r="A4144" s="34"/>
      <c r="B4144" s="2"/>
      <c r="C4144" s="3"/>
      <c r="D4144" s="3"/>
      <c r="E4144" s="3"/>
      <c r="F4144" s="3"/>
      <c r="G4144" s="3"/>
      <c r="H4144" s="3"/>
      <c r="I4144" s="3"/>
      <c r="J4144" s="3"/>
      <c r="K4144" s="3"/>
      <c r="L4144" s="3"/>
      <c r="M4144" s="29"/>
      <c r="N4144" s="3"/>
    </row>
    <row r="4145" spans="1:14" s="4" customFormat="1" ht="10.5">
      <c r="A4145" s="34"/>
      <c r="B4145" s="2"/>
      <c r="C4145" s="3"/>
      <c r="D4145" s="3"/>
      <c r="E4145" s="3"/>
      <c r="F4145" s="3"/>
      <c r="G4145" s="3"/>
      <c r="H4145" s="3"/>
      <c r="I4145" s="3"/>
      <c r="J4145" s="3"/>
      <c r="K4145" s="3"/>
      <c r="L4145" s="3"/>
      <c r="M4145" s="29"/>
      <c r="N4145" s="3"/>
    </row>
    <row r="4146" spans="1:14" s="4" customFormat="1" ht="10.5">
      <c r="A4146" s="34"/>
      <c r="B4146" s="2"/>
      <c r="C4146" s="3"/>
      <c r="D4146" s="3"/>
      <c r="E4146" s="3"/>
      <c r="F4146" s="3"/>
      <c r="G4146" s="3"/>
      <c r="H4146" s="3"/>
      <c r="I4146" s="3"/>
      <c r="J4146" s="3"/>
      <c r="K4146" s="3"/>
      <c r="L4146" s="3"/>
      <c r="M4146" s="29"/>
      <c r="N4146" s="3"/>
    </row>
    <row r="4147" spans="1:14" s="4" customFormat="1" ht="10.5">
      <c r="A4147" s="34"/>
      <c r="B4147" s="2"/>
      <c r="C4147" s="3"/>
      <c r="D4147" s="3"/>
      <c r="E4147" s="3"/>
      <c r="F4147" s="3"/>
      <c r="G4147" s="3"/>
      <c r="H4147" s="3"/>
      <c r="I4147" s="3"/>
      <c r="J4147" s="3"/>
      <c r="K4147" s="3"/>
      <c r="L4147" s="3"/>
      <c r="M4147" s="29"/>
      <c r="N4147" s="3"/>
    </row>
    <row r="4148" spans="1:14" s="4" customFormat="1" ht="10.5">
      <c r="A4148" s="34"/>
      <c r="B4148" s="2"/>
      <c r="C4148" s="3"/>
      <c r="D4148" s="3"/>
      <c r="E4148" s="3"/>
      <c r="F4148" s="3"/>
      <c r="G4148" s="3"/>
      <c r="H4148" s="3"/>
      <c r="I4148" s="3"/>
      <c r="J4148" s="3"/>
      <c r="K4148" s="3"/>
      <c r="L4148" s="3"/>
      <c r="M4148" s="29"/>
      <c r="N4148" s="3"/>
    </row>
    <row r="4149" spans="1:14" s="4" customFormat="1" ht="10.5">
      <c r="A4149" s="34"/>
      <c r="B4149" s="2"/>
      <c r="C4149" s="3"/>
      <c r="D4149" s="3"/>
      <c r="E4149" s="3"/>
      <c r="F4149" s="3"/>
      <c r="G4149" s="3"/>
      <c r="H4149" s="3"/>
      <c r="I4149" s="3"/>
      <c r="J4149" s="3"/>
      <c r="K4149" s="3"/>
      <c r="L4149" s="3"/>
      <c r="M4149" s="29"/>
      <c r="N4149" s="3"/>
    </row>
    <row r="4150" spans="1:14" s="4" customFormat="1" ht="10.5">
      <c r="A4150" s="34"/>
      <c r="B4150" s="2"/>
      <c r="C4150" s="3"/>
      <c r="D4150" s="3"/>
      <c r="E4150" s="3"/>
      <c r="F4150" s="3"/>
      <c r="G4150" s="3"/>
      <c r="H4150" s="3"/>
      <c r="I4150" s="3"/>
      <c r="J4150" s="3"/>
      <c r="K4150" s="3"/>
      <c r="L4150" s="3"/>
      <c r="M4150" s="29"/>
      <c r="N4150" s="3"/>
    </row>
    <row r="4151" spans="1:14" s="4" customFormat="1" ht="10.5">
      <c r="A4151" s="34"/>
      <c r="B4151" s="2"/>
      <c r="C4151" s="3"/>
      <c r="D4151" s="3"/>
      <c r="E4151" s="3"/>
      <c r="F4151" s="3"/>
      <c r="G4151" s="3"/>
      <c r="H4151" s="3"/>
      <c r="I4151" s="3"/>
      <c r="J4151" s="3"/>
      <c r="K4151" s="3"/>
      <c r="L4151" s="3"/>
      <c r="M4151" s="29"/>
      <c r="N4151" s="3"/>
    </row>
    <row r="4152" spans="1:14" s="4" customFormat="1" ht="10.5">
      <c r="A4152" s="34"/>
      <c r="B4152" s="2"/>
      <c r="C4152" s="3"/>
      <c r="D4152" s="3"/>
      <c r="E4152" s="3"/>
      <c r="F4152" s="3"/>
      <c r="G4152" s="3"/>
      <c r="H4152" s="3"/>
      <c r="I4152" s="3"/>
      <c r="J4152" s="3"/>
      <c r="K4152" s="3"/>
      <c r="L4152" s="3"/>
      <c r="M4152" s="29"/>
      <c r="N4152" s="3"/>
    </row>
    <row r="4153" spans="1:14" s="4" customFormat="1" ht="10.5">
      <c r="A4153" s="34"/>
      <c r="B4153" s="2"/>
      <c r="C4153" s="3"/>
      <c r="D4153" s="3"/>
      <c r="E4153" s="3"/>
      <c r="F4153" s="3"/>
      <c r="G4153" s="3"/>
      <c r="H4153" s="3"/>
      <c r="I4153" s="3"/>
      <c r="J4153" s="3"/>
      <c r="K4153" s="3"/>
      <c r="L4153" s="3"/>
      <c r="M4153" s="29"/>
      <c r="N4153" s="3"/>
    </row>
    <row r="4154" spans="1:14" s="4" customFormat="1" ht="10.5">
      <c r="A4154" s="34"/>
      <c r="B4154" s="2"/>
      <c r="C4154" s="3"/>
      <c r="D4154" s="3"/>
      <c r="E4154" s="3"/>
      <c r="F4154" s="3"/>
      <c r="G4154" s="3"/>
      <c r="H4154" s="3"/>
      <c r="I4154" s="3"/>
      <c r="J4154" s="3"/>
      <c r="K4154" s="3"/>
      <c r="L4154" s="3"/>
      <c r="M4154" s="29"/>
      <c r="N4154" s="3"/>
    </row>
    <row r="4155" spans="1:14" s="4" customFormat="1" ht="10.5">
      <c r="A4155" s="34"/>
      <c r="B4155" s="2"/>
      <c r="C4155" s="3"/>
      <c r="D4155" s="3"/>
      <c r="E4155" s="3"/>
      <c r="F4155" s="3"/>
      <c r="G4155" s="3"/>
      <c r="H4155" s="3"/>
      <c r="I4155" s="3"/>
      <c r="J4155" s="3"/>
      <c r="K4155" s="3"/>
      <c r="L4155" s="3"/>
      <c r="M4155" s="29"/>
      <c r="N4155" s="3"/>
    </row>
    <row r="4156" spans="1:14" s="4" customFormat="1" ht="10.5">
      <c r="A4156" s="34"/>
      <c r="B4156" s="2"/>
      <c r="C4156" s="3"/>
      <c r="D4156" s="3"/>
      <c r="E4156" s="3"/>
      <c r="F4156" s="3"/>
      <c r="G4156" s="3"/>
      <c r="H4156" s="3"/>
      <c r="I4156" s="3"/>
      <c r="J4156" s="3"/>
      <c r="K4156" s="3"/>
      <c r="L4156" s="3"/>
      <c r="M4156" s="29"/>
      <c r="N4156" s="3"/>
    </row>
    <row r="4157" spans="1:14" s="4" customFormat="1" ht="10.5">
      <c r="A4157" s="34"/>
      <c r="B4157" s="2"/>
      <c r="C4157" s="3"/>
      <c r="D4157" s="3"/>
      <c r="E4157" s="3"/>
      <c r="F4157" s="3"/>
      <c r="G4157" s="3"/>
      <c r="H4157" s="3"/>
      <c r="I4157" s="3"/>
      <c r="J4157" s="3"/>
      <c r="K4157" s="3"/>
      <c r="L4157" s="3"/>
      <c r="M4157" s="29"/>
      <c r="N4157" s="3"/>
    </row>
    <row r="4158" spans="1:14" s="4" customFormat="1" ht="10.5">
      <c r="A4158" s="34"/>
      <c r="B4158" s="2"/>
      <c r="C4158" s="3"/>
      <c r="D4158" s="3"/>
      <c r="E4158" s="3"/>
      <c r="F4158" s="3"/>
      <c r="G4158" s="3"/>
      <c r="H4158" s="3"/>
      <c r="I4158" s="3"/>
      <c r="J4158" s="3"/>
      <c r="K4158" s="3"/>
      <c r="L4158" s="3"/>
      <c r="M4158" s="29"/>
      <c r="N4158" s="3"/>
    </row>
    <row r="4159" spans="1:14" s="4" customFormat="1" ht="10.5">
      <c r="A4159" s="34"/>
      <c r="B4159" s="2"/>
      <c r="C4159" s="3"/>
      <c r="D4159" s="3"/>
      <c r="E4159" s="3"/>
      <c r="F4159" s="3"/>
      <c r="G4159" s="3"/>
      <c r="H4159" s="3"/>
      <c r="I4159" s="3"/>
      <c r="J4159" s="3"/>
      <c r="K4159" s="3"/>
      <c r="L4159" s="3"/>
      <c r="M4159" s="29"/>
      <c r="N4159" s="3"/>
    </row>
    <row r="4160" spans="1:14" s="4" customFormat="1" ht="10.5">
      <c r="A4160" s="34"/>
      <c r="B4160" s="2"/>
      <c r="C4160" s="3"/>
      <c r="D4160" s="3"/>
      <c r="E4160" s="3"/>
      <c r="F4160" s="3"/>
      <c r="G4160" s="3"/>
      <c r="H4160" s="3"/>
      <c r="I4160" s="3"/>
      <c r="J4160" s="3"/>
      <c r="K4160" s="3"/>
      <c r="L4160" s="3"/>
      <c r="M4160" s="29"/>
      <c r="N4160" s="3"/>
    </row>
    <row r="4161" spans="1:14" s="4" customFormat="1" ht="10.5">
      <c r="A4161" s="34"/>
      <c r="B4161" s="2"/>
      <c r="C4161" s="3"/>
      <c r="D4161" s="3"/>
      <c r="E4161" s="3"/>
      <c r="F4161" s="3"/>
      <c r="G4161" s="3"/>
      <c r="H4161" s="3"/>
      <c r="I4161" s="3"/>
      <c r="J4161" s="3"/>
      <c r="K4161" s="3"/>
      <c r="L4161" s="3"/>
      <c r="M4161" s="29"/>
      <c r="N4161" s="3"/>
    </row>
    <row r="4162" spans="1:14" s="4" customFormat="1" ht="10.5">
      <c r="A4162" s="34"/>
      <c r="B4162" s="2"/>
      <c r="C4162" s="3"/>
      <c r="D4162" s="3"/>
      <c r="E4162" s="3"/>
      <c r="F4162" s="3"/>
      <c r="G4162" s="3"/>
      <c r="H4162" s="3"/>
      <c r="I4162" s="3"/>
      <c r="J4162" s="3"/>
      <c r="K4162" s="3"/>
      <c r="L4162" s="3"/>
      <c r="M4162" s="29"/>
      <c r="N4162" s="3"/>
    </row>
    <row r="4163" spans="1:14" s="4" customFormat="1" ht="10.5">
      <c r="A4163" s="34"/>
      <c r="B4163" s="2"/>
      <c r="C4163" s="3"/>
      <c r="D4163" s="3"/>
      <c r="E4163" s="3"/>
      <c r="F4163" s="3"/>
      <c r="G4163" s="3"/>
      <c r="H4163" s="3"/>
      <c r="I4163" s="3"/>
      <c r="J4163" s="3"/>
      <c r="K4163" s="3"/>
      <c r="L4163" s="3"/>
      <c r="M4163" s="29"/>
      <c r="N4163" s="3"/>
    </row>
    <row r="4164" spans="1:14" s="4" customFormat="1" ht="10.5">
      <c r="A4164" s="34"/>
      <c r="B4164" s="2"/>
      <c r="C4164" s="3"/>
      <c r="D4164" s="3"/>
      <c r="E4164" s="3"/>
      <c r="F4164" s="3"/>
      <c r="G4164" s="3"/>
      <c r="H4164" s="3"/>
      <c r="I4164" s="3"/>
      <c r="J4164" s="3"/>
      <c r="K4164" s="3"/>
      <c r="L4164" s="3"/>
      <c r="M4164" s="29"/>
      <c r="N4164" s="3"/>
    </row>
    <row r="4165" spans="1:14" s="4" customFormat="1" ht="10.5">
      <c r="A4165" s="34"/>
      <c r="B4165" s="2"/>
      <c r="C4165" s="3"/>
      <c r="D4165" s="3"/>
      <c r="E4165" s="3"/>
      <c r="F4165" s="3"/>
      <c r="G4165" s="3"/>
      <c r="H4165" s="3"/>
      <c r="I4165" s="3"/>
      <c r="J4165" s="3"/>
      <c r="K4165" s="3"/>
      <c r="L4165" s="3"/>
      <c r="M4165" s="29"/>
      <c r="N4165" s="3"/>
    </row>
    <row r="4166" spans="1:14" s="4" customFormat="1" ht="10.5">
      <c r="A4166" s="34"/>
      <c r="B4166" s="2"/>
      <c r="C4166" s="3"/>
      <c r="D4166" s="3"/>
      <c r="E4166" s="3"/>
      <c r="F4166" s="3"/>
      <c r="G4166" s="3"/>
      <c r="H4166" s="3"/>
      <c r="I4166" s="3"/>
      <c r="J4166" s="3"/>
      <c r="K4166" s="3"/>
      <c r="L4166" s="3"/>
      <c r="M4166" s="29"/>
      <c r="N4166" s="3"/>
    </row>
    <row r="4167" spans="1:14" s="4" customFormat="1" ht="10.5">
      <c r="A4167" s="34"/>
      <c r="B4167" s="2"/>
      <c r="C4167" s="3"/>
      <c r="D4167" s="3"/>
      <c r="E4167" s="3"/>
      <c r="F4167" s="3"/>
      <c r="G4167" s="3"/>
      <c r="H4167" s="3"/>
      <c r="I4167" s="3"/>
      <c r="J4167" s="3"/>
      <c r="K4167" s="3"/>
      <c r="L4167" s="3"/>
      <c r="M4167" s="29"/>
      <c r="N4167" s="3"/>
    </row>
    <row r="4168" spans="1:14" s="4" customFormat="1" ht="10.5">
      <c r="A4168" s="34"/>
      <c r="B4168" s="2"/>
      <c r="C4168" s="3"/>
      <c r="D4168" s="3"/>
      <c r="E4168" s="3"/>
      <c r="F4168" s="3"/>
      <c r="G4168" s="3"/>
      <c r="H4168" s="3"/>
      <c r="I4168" s="3"/>
      <c r="J4168" s="3"/>
      <c r="K4168" s="3"/>
      <c r="L4168" s="3"/>
      <c r="M4168" s="29"/>
      <c r="N4168" s="3"/>
    </row>
    <row r="4169" spans="1:14" s="4" customFormat="1" ht="10.5">
      <c r="A4169" s="34"/>
      <c r="B4169" s="2"/>
      <c r="C4169" s="3"/>
      <c r="D4169" s="3"/>
      <c r="E4169" s="3"/>
      <c r="F4169" s="3"/>
      <c r="G4169" s="3"/>
      <c r="H4169" s="3"/>
      <c r="I4169" s="3"/>
      <c r="J4169" s="3"/>
      <c r="K4169" s="3"/>
      <c r="L4169" s="3"/>
      <c r="M4169" s="29"/>
      <c r="N4169" s="3"/>
    </row>
    <row r="4170" spans="1:14" s="4" customFormat="1" ht="10.5">
      <c r="A4170" s="34"/>
      <c r="B4170" s="2"/>
      <c r="C4170" s="3"/>
      <c r="D4170" s="3"/>
      <c r="E4170" s="3"/>
      <c r="F4170" s="3"/>
      <c r="G4170" s="3"/>
      <c r="H4170" s="3"/>
      <c r="I4170" s="3"/>
      <c r="J4170" s="3"/>
      <c r="K4170" s="3"/>
      <c r="L4170" s="3"/>
      <c r="M4170" s="29"/>
      <c r="N4170" s="3"/>
    </row>
    <row r="4171" spans="1:14" s="4" customFormat="1" ht="10.5">
      <c r="A4171" s="34"/>
      <c r="B4171" s="2"/>
      <c r="C4171" s="3"/>
      <c r="D4171" s="3"/>
      <c r="E4171" s="3"/>
      <c r="F4171" s="3"/>
      <c r="G4171" s="3"/>
      <c r="H4171" s="3"/>
      <c r="I4171" s="3"/>
      <c r="J4171" s="3"/>
      <c r="K4171" s="3"/>
      <c r="L4171" s="3"/>
      <c r="M4171" s="29"/>
      <c r="N4171" s="3"/>
    </row>
    <row r="4172" spans="1:14" s="4" customFormat="1" ht="10.5">
      <c r="A4172" s="34"/>
      <c r="B4172" s="2"/>
      <c r="C4172" s="3"/>
      <c r="D4172" s="3"/>
      <c r="E4172" s="3"/>
      <c r="F4172" s="3"/>
      <c r="G4172" s="3"/>
      <c r="H4172" s="3"/>
      <c r="I4172" s="3"/>
      <c r="J4172" s="3"/>
      <c r="K4172" s="3"/>
      <c r="L4172" s="3"/>
      <c r="M4172" s="29"/>
      <c r="N4172" s="3"/>
    </row>
    <row r="4173" spans="1:14" s="4" customFormat="1" ht="10.5">
      <c r="A4173" s="34"/>
      <c r="B4173" s="2"/>
      <c r="C4173" s="3"/>
      <c r="D4173" s="3"/>
      <c r="E4173" s="3"/>
      <c r="F4173" s="3"/>
      <c r="G4173" s="3"/>
      <c r="H4173" s="3"/>
      <c r="I4173" s="3"/>
      <c r="J4173" s="3"/>
      <c r="K4173" s="3"/>
      <c r="L4173" s="3"/>
      <c r="M4173" s="29"/>
      <c r="N4173" s="3"/>
    </row>
    <row r="4174" spans="1:14" s="4" customFormat="1" ht="10.5">
      <c r="A4174" s="34"/>
      <c r="B4174" s="2"/>
      <c r="C4174" s="3"/>
      <c r="D4174" s="3"/>
      <c r="E4174" s="3"/>
      <c r="F4174" s="3"/>
      <c r="G4174" s="3"/>
      <c r="H4174" s="3"/>
      <c r="I4174" s="3"/>
      <c r="J4174" s="3"/>
      <c r="K4174" s="3"/>
      <c r="L4174" s="3"/>
      <c r="M4174" s="29"/>
      <c r="N4174" s="3"/>
    </row>
    <row r="4175" spans="1:14" s="4" customFormat="1" ht="10.5">
      <c r="A4175" s="34"/>
      <c r="B4175" s="2"/>
      <c r="C4175" s="3"/>
      <c r="D4175" s="3"/>
      <c r="E4175" s="3"/>
      <c r="F4175" s="3"/>
      <c r="G4175" s="3"/>
      <c r="H4175" s="3"/>
      <c r="I4175" s="3"/>
      <c r="J4175" s="3"/>
      <c r="K4175" s="3"/>
      <c r="L4175" s="3"/>
      <c r="M4175" s="29"/>
      <c r="N4175" s="3"/>
    </row>
    <row r="4176" spans="1:14" s="4" customFormat="1" ht="10.5">
      <c r="A4176" s="34"/>
      <c r="B4176" s="2"/>
      <c r="C4176" s="3"/>
      <c r="D4176" s="3"/>
      <c r="E4176" s="3"/>
      <c r="F4176" s="3"/>
      <c r="G4176" s="3"/>
      <c r="H4176" s="3"/>
      <c r="I4176" s="3"/>
      <c r="J4176" s="3"/>
      <c r="K4176" s="3"/>
      <c r="L4176" s="3"/>
      <c r="M4176" s="29"/>
      <c r="N4176" s="3"/>
    </row>
    <row r="4177" spans="1:14" s="4" customFormat="1" ht="10.5">
      <c r="A4177" s="34"/>
      <c r="B4177" s="2"/>
      <c r="C4177" s="3"/>
      <c r="D4177" s="3"/>
      <c r="E4177" s="3"/>
      <c r="F4177" s="3"/>
      <c r="G4177" s="3"/>
      <c r="H4177" s="3"/>
      <c r="I4177" s="3"/>
      <c r="J4177" s="3"/>
      <c r="K4177" s="3"/>
      <c r="L4177" s="3"/>
      <c r="M4177" s="29"/>
      <c r="N4177" s="3"/>
    </row>
    <row r="4178" spans="1:14" s="4" customFormat="1" ht="10.5">
      <c r="A4178" s="34"/>
      <c r="B4178" s="2"/>
      <c r="C4178" s="3"/>
      <c r="D4178" s="3"/>
      <c r="E4178" s="3"/>
      <c r="F4178" s="3"/>
      <c r="G4178" s="3"/>
      <c r="H4178" s="3"/>
      <c r="I4178" s="3"/>
      <c r="J4178" s="3"/>
      <c r="K4178" s="3"/>
      <c r="L4178" s="3"/>
      <c r="M4178" s="29"/>
      <c r="N4178" s="3"/>
    </row>
    <row r="4179" spans="1:14" s="4" customFormat="1" ht="10.5">
      <c r="A4179" s="34"/>
      <c r="B4179" s="2"/>
      <c r="C4179" s="3"/>
      <c r="D4179" s="3"/>
      <c r="E4179" s="3"/>
      <c r="F4179" s="3"/>
      <c r="G4179" s="3"/>
      <c r="H4179" s="3"/>
      <c r="I4179" s="3"/>
      <c r="J4179" s="3"/>
      <c r="K4179" s="3"/>
      <c r="L4179" s="3"/>
      <c r="M4179" s="29"/>
      <c r="N4179" s="3"/>
    </row>
    <row r="4180" spans="1:14" s="4" customFormat="1" ht="10.5">
      <c r="A4180" s="34"/>
      <c r="B4180" s="2"/>
      <c r="C4180" s="3"/>
      <c r="D4180" s="3"/>
      <c r="E4180" s="3"/>
      <c r="F4180" s="3"/>
      <c r="G4180" s="3"/>
      <c r="H4180" s="3"/>
      <c r="I4180" s="3"/>
      <c r="J4180" s="3"/>
      <c r="K4180" s="3"/>
      <c r="L4180" s="3"/>
      <c r="M4180" s="29"/>
      <c r="N4180" s="3"/>
    </row>
    <row r="4181" spans="1:14" s="4" customFormat="1" ht="10.5">
      <c r="A4181" s="34"/>
      <c r="B4181" s="2"/>
      <c r="C4181" s="3"/>
      <c r="D4181" s="3"/>
      <c r="E4181" s="3"/>
      <c r="F4181" s="3"/>
      <c r="G4181" s="3"/>
      <c r="H4181" s="3"/>
      <c r="I4181" s="3"/>
      <c r="J4181" s="3"/>
      <c r="K4181" s="3"/>
      <c r="L4181" s="3"/>
      <c r="M4181" s="29"/>
      <c r="N4181" s="3"/>
    </row>
    <row r="4182" spans="1:14" s="4" customFormat="1" ht="10.5">
      <c r="A4182" s="34"/>
      <c r="B4182" s="2"/>
      <c r="C4182" s="3"/>
      <c r="D4182" s="3"/>
      <c r="E4182" s="3"/>
      <c r="F4182" s="3"/>
      <c r="G4182" s="3"/>
      <c r="H4182" s="3"/>
      <c r="I4182" s="3"/>
      <c r="J4182" s="3"/>
      <c r="K4182" s="3"/>
      <c r="L4182" s="3"/>
      <c r="M4182" s="29"/>
      <c r="N4182" s="3"/>
    </row>
    <row r="4183" spans="1:14" s="4" customFormat="1" ht="10.5">
      <c r="A4183" s="34"/>
      <c r="B4183" s="2"/>
      <c r="C4183" s="3"/>
      <c r="D4183" s="3"/>
      <c r="E4183" s="3"/>
      <c r="F4183" s="3"/>
      <c r="G4183" s="3"/>
      <c r="H4183" s="3"/>
      <c r="I4183" s="3"/>
      <c r="J4183" s="3"/>
      <c r="K4183" s="3"/>
      <c r="L4183" s="3"/>
      <c r="M4183" s="29"/>
      <c r="N4183" s="3"/>
    </row>
    <row r="4184" spans="1:14" s="4" customFormat="1" ht="10.5">
      <c r="A4184" s="34"/>
      <c r="B4184" s="2"/>
      <c r="C4184" s="3"/>
      <c r="D4184" s="3"/>
      <c r="E4184" s="3"/>
      <c r="F4184" s="3"/>
      <c r="G4184" s="3"/>
      <c r="H4184" s="3"/>
      <c r="I4184" s="3"/>
      <c r="J4184" s="3"/>
      <c r="K4184" s="3"/>
      <c r="L4184" s="3"/>
      <c r="M4184" s="29"/>
      <c r="N4184" s="3"/>
    </row>
    <row r="4185" spans="1:14" s="4" customFormat="1" ht="10.5">
      <c r="A4185" s="34"/>
      <c r="B4185" s="2"/>
      <c r="C4185" s="3"/>
      <c r="D4185" s="3"/>
      <c r="E4185" s="3"/>
      <c r="F4185" s="3"/>
      <c r="G4185" s="3"/>
      <c r="H4185" s="3"/>
      <c r="I4185" s="3"/>
      <c r="J4185" s="3"/>
      <c r="K4185" s="3"/>
      <c r="L4185" s="3"/>
      <c r="M4185" s="29"/>
      <c r="N4185" s="3"/>
    </row>
    <row r="4186" spans="1:14" s="4" customFormat="1" ht="10.5">
      <c r="A4186" s="34"/>
      <c r="B4186" s="2"/>
      <c r="C4186" s="3"/>
      <c r="D4186" s="3"/>
      <c r="E4186" s="3"/>
      <c r="F4186" s="3"/>
      <c r="G4186" s="3"/>
      <c r="H4186" s="3"/>
      <c r="I4186" s="3"/>
      <c r="J4186" s="3"/>
      <c r="K4186" s="3"/>
      <c r="L4186" s="3"/>
      <c r="M4186" s="29"/>
      <c r="N4186" s="3"/>
    </row>
    <row r="4187" spans="1:14" s="4" customFormat="1" ht="10.5">
      <c r="A4187" s="34"/>
      <c r="B4187" s="2"/>
      <c r="C4187" s="3"/>
      <c r="D4187" s="3"/>
      <c r="E4187" s="3"/>
      <c r="F4187" s="3"/>
      <c r="G4187" s="3"/>
      <c r="H4187" s="3"/>
      <c r="I4187" s="3"/>
      <c r="J4187" s="3"/>
      <c r="K4187" s="3"/>
      <c r="L4187" s="3"/>
      <c r="M4187" s="29"/>
      <c r="N4187" s="3"/>
    </row>
    <row r="4188" spans="1:14" s="4" customFormat="1" ht="10.5">
      <c r="A4188" s="34"/>
      <c r="B4188" s="2"/>
      <c r="C4188" s="3"/>
      <c r="D4188" s="3"/>
      <c r="E4188" s="3"/>
      <c r="F4188" s="3"/>
      <c r="G4188" s="3"/>
      <c r="H4188" s="3"/>
      <c r="I4188" s="3"/>
      <c r="J4188" s="3"/>
      <c r="K4188" s="3"/>
      <c r="L4188" s="3"/>
      <c r="M4188" s="29"/>
      <c r="N4188" s="3"/>
    </row>
    <row r="4189" spans="1:14" s="4" customFormat="1" ht="10.5">
      <c r="A4189" s="34"/>
      <c r="B4189" s="2"/>
      <c r="C4189" s="3"/>
      <c r="D4189" s="3"/>
      <c r="E4189" s="3"/>
      <c r="F4189" s="3"/>
      <c r="G4189" s="3"/>
      <c r="H4189" s="3"/>
      <c r="I4189" s="3"/>
      <c r="J4189" s="3"/>
      <c r="K4189" s="3"/>
      <c r="L4189" s="3"/>
      <c r="M4189" s="29"/>
      <c r="N4189" s="3"/>
    </row>
    <row r="4190" spans="1:14" s="4" customFormat="1" ht="10.5">
      <c r="A4190" s="34"/>
      <c r="B4190" s="2"/>
      <c r="C4190" s="3"/>
      <c r="D4190" s="3"/>
      <c r="E4190" s="3"/>
      <c r="F4190" s="3"/>
      <c r="G4190" s="3"/>
      <c r="H4190" s="3"/>
      <c r="I4190" s="3"/>
      <c r="J4190" s="3"/>
      <c r="K4190" s="3"/>
      <c r="L4190" s="3"/>
      <c r="M4190" s="29"/>
      <c r="N4190" s="3"/>
    </row>
    <row r="4191" spans="1:14" s="4" customFormat="1" ht="10.5">
      <c r="A4191" s="34"/>
      <c r="B4191" s="2"/>
      <c r="C4191" s="3"/>
      <c r="D4191" s="3"/>
      <c r="E4191" s="3"/>
      <c r="F4191" s="3"/>
      <c r="G4191" s="3"/>
      <c r="H4191" s="3"/>
      <c r="I4191" s="3"/>
      <c r="J4191" s="3"/>
      <c r="K4191" s="3"/>
      <c r="L4191" s="3"/>
      <c r="M4191" s="29"/>
      <c r="N4191" s="3"/>
    </row>
    <row r="4192" spans="1:14" s="4" customFormat="1" ht="10.5">
      <c r="A4192" s="34"/>
      <c r="B4192" s="2"/>
      <c r="C4192" s="3"/>
      <c r="D4192" s="3"/>
      <c r="E4192" s="3"/>
      <c r="F4192" s="3"/>
      <c r="G4192" s="3"/>
      <c r="H4192" s="3"/>
      <c r="I4192" s="3"/>
      <c r="J4192" s="3"/>
      <c r="K4192" s="3"/>
      <c r="L4192" s="3"/>
      <c r="M4192" s="29"/>
      <c r="N4192" s="3"/>
    </row>
    <row r="4193" spans="1:14" s="4" customFormat="1" ht="10.5">
      <c r="A4193" s="34"/>
      <c r="B4193" s="2"/>
      <c r="C4193" s="3"/>
      <c r="D4193" s="3"/>
      <c r="E4193" s="3"/>
      <c r="F4193" s="3"/>
      <c r="G4193" s="3"/>
      <c r="H4193" s="3"/>
      <c r="I4193" s="3"/>
      <c r="J4193" s="3"/>
      <c r="K4193" s="3"/>
      <c r="L4193" s="3"/>
      <c r="M4193" s="29"/>
      <c r="N4193" s="3"/>
    </row>
    <row r="4194" spans="1:14" s="4" customFormat="1" ht="10.5">
      <c r="A4194" s="34"/>
      <c r="B4194" s="2"/>
      <c r="C4194" s="3"/>
      <c r="D4194" s="3"/>
      <c r="E4194" s="3"/>
      <c r="F4194" s="3"/>
      <c r="G4194" s="3"/>
      <c r="H4194" s="3"/>
      <c r="I4194" s="3"/>
      <c r="J4194" s="3"/>
      <c r="K4194" s="3"/>
      <c r="L4194" s="3"/>
      <c r="M4194" s="29"/>
      <c r="N4194" s="3"/>
    </row>
    <row r="4195" spans="1:14" s="4" customFormat="1" ht="10.5">
      <c r="A4195" s="34"/>
      <c r="B4195" s="2"/>
      <c r="C4195" s="3"/>
      <c r="D4195" s="3"/>
      <c r="E4195" s="3"/>
      <c r="F4195" s="3"/>
      <c r="G4195" s="3"/>
      <c r="H4195" s="3"/>
      <c r="I4195" s="3"/>
      <c r="J4195" s="3"/>
      <c r="K4195" s="3"/>
      <c r="L4195" s="3"/>
      <c r="M4195" s="29"/>
      <c r="N4195" s="3"/>
    </row>
    <row r="4196" spans="1:14" s="4" customFormat="1" ht="10.5">
      <c r="A4196" s="34"/>
      <c r="B4196" s="2"/>
      <c r="C4196" s="3"/>
      <c r="D4196" s="3"/>
      <c r="E4196" s="3"/>
      <c r="F4196" s="3"/>
      <c r="G4196" s="3"/>
      <c r="H4196" s="3"/>
      <c r="I4196" s="3"/>
      <c r="J4196" s="3"/>
      <c r="K4196" s="3"/>
      <c r="L4196" s="3"/>
      <c r="M4196" s="29"/>
      <c r="N4196" s="3"/>
    </row>
    <row r="4197" spans="1:14" s="4" customFormat="1" ht="10.5">
      <c r="A4197" s="34"/>
      <c r="B4197" s="2"/>
      <c r="C4197" s="3"/>
      <c r="D4197" s="3"/>
      <c r="E4197" s="3"/>
      <c r="F4197" s="3"/>
      <c r="G4197" s="3"/>
      <c r="H4197" s="3"/>
      <c r="I4197" s="3"/>
      <c r="J4197" s="3"/>
      <c r="K4197" s="3"/>
      <c r="L4197" s="3"/>
      <c r="M4197" s="29"/>
      <c r="N4197" s="3"/>
    </row>
    <row r="4198" spans="1:14" s="4" customFormat="1" ht="10.5">
      <c r="A4198" s="34"/>
      <c r="B4198" s="2"/>
      <c r="C4198" s="3"/>
      <c r="D4198" s="3"/>
      <c r="E4198" s="3"/>
      <c r="F4198" s="3"/>
      <c r="G4198" s="3"/>
      <c r="H4198" s="3"/>
      <c r="I4198" s="3"/>
      <c r="J4198" s="3"/>
      <c r="K4198" s="3"/>
      <c r="L4198" s="3"/>
      <c r="M4198" s="29"/>
      <c r="N4198" s="3"/>
    </row>
    <row r="4199" spans="1:14" s="4" customFormat="1" ht="10.5">
      <c r="A4199" s="34"/>
      <c r="B4199" s="2"/>
      <c r="C4199" s="3"/>
      <c r="D4199" s="3"/>
      <c r="E4199" s="3"/>
      <c r="F4199" s="3"/>
      <c r="G4199" s="3"/>
      <c r="H4199" s="3"/>
      <c r="I4199" s="3"/>
      <c r="J4199" s="3"/>
      <c r="K4199" s="3"/>
      <c r="L4199" s="3"/>
      <c r="M4199" s="29"/>
      <c r="N4199" s="3"/>
    </row>
    <row r="4200" spans="1:14" s="4" customFormat="1" ht="10.5">
      <c r="A4200" s="34"/>
      <c r="B4200" s="2"/>
      <c r="C4200" s="3"/>
      <c r="D4200" s="3"/>
      <c r="E4200" s="3"/>
      <c r="F4200" s="3"/>
      <c r="G4200" s="3"/>
      <c r="H4200" s="3"/>
      <c r="I4200" s="3"/>
      <c r="J4200" s="3"/>
      <c r="K4200" s="3"/>
      <c r="L4200" s="3"/>
      <c r="M4200" s="29"/>
      <c r="N4200" s="3"/>
    </row>
    <row r="4201" spans="1:14" s="4" customFormat="1" ht="10.5">
      <c r="A4201" s="34"/>
      <c r="B4201" s="2"/>
      <c r="C4201" s="3"/>
      <c r="D4201" s="3"/>
      <c r="E4201" s="3"/>
      <c r="F4201" s="3"/>
      <c r="G4201" s="3"/>
      <c r="H4201" s="3"/>
      <c r="I4201" s="3"/>
      <c r="J4201" s="3"/>
      <c r="K4201" s="3"/>
      <c r="L4201" s="3"/>
      <c r="M4201" s="29"/>
      <c r="N4201" s="3"/>
    </row>
    <row r="4202" spans="1:14" s="4" customFormat="1" ht="10.5">
      <c r="A4202" s="34"/>
      <c r="B4202" s="2"/>
      <c r="C4202" s="3"/>
      <c r="D4202" s="3"/>
      <c r="E4202" s="3"/>
      <c r="F4202" s="3"/>
      <c r="G4202" s="3"/>
      <c r="H4202" s="3"/>
      <c r="I4202" s="3"/>
      <c r="J4202" s="3"/>
      <c r="K4202" s="3"/>
      <c r="L4202" s="3"/>
      <c r="M4202" s="29"/>
      <c r="N4202" s="3"/>
    </row>
    <row r="4203" spans="1:14" s="4" customFormat="1" ht="10.5">
      <c r="A4203" s="34"/>
      <c r="B4203" s="2"/>
      <c r="C4203" s="3"/>
      <c r="D4203" s="3"/>
      <c r="E4203" s="3"/>
      <c r="F4203" s="3"/>
      <c r="G4203" s="3"/>
      <c r="H4203" s="3"/>
      <c r="I4203" s="3"/>
      <c r="J4203" s="3"/>
      <c r="K4203" s="3"/>
      <c r="L4203" s="3"/>
      <c r="M4203" s="29"/>
      <c r="N4203" s="3"/>
    </row>
    <row r="4204" spans="1:14" s="4" customFormat="1" ht="10.5">
      <c r="A4204" s="34"/>
      <c r="B4204" s="2"/>
      <c r="C4204" s="3"/>
      <c r="D4204" s="3"/>
      <c r="E4204" s="3"/>
      <c r="F4204" s="3"/>
      <c r="G4204" s="3"/>
      <c r="H4204" s="3"/>
      <c r="I4204" s="3"/>
      <c r="J4204" s="3"/>
      <c r="K4204" s="3"/>
      <c r="L4204" s="3"/>
      <c r="M4204" s="29"/>
      <c r="N4204" s="3"/>
    </row>
    <row r="4205" spans="1:14" s="4" customFormat="1" ht="10.5">
      <c r="A4205" s="34"/>
      <c r="B4205" s="2"/>
      <c r="C4205" s="3"/>
      <c r="D4205" s="3"/>
      <c r="E4205" s="3"/>
      <c r="F4205" s="3"/>
      <c r="G4205" s="3"/>
      <c r="H4205" s="3"/>
      <c r="I4205" s="3"/>
      <c r="J4205" s="3"/>
      <c r="K4205" s="3"/>
      <c r="L4205" s="3"/>
      <c r="M4205" s="29"/>
      <c r="N4205" s="3"/>
    </row>
    <row r="4206" spans="1:14" s="4" customFormat="1" ht="10.5">
      <c r="A4206" s="34"/>
      <c r="B4206" s="2"/>
      <c r="C4206" s="3"/>
      <c r="D4206" s="3"/>
      <c r="E4206" s="3"/>
      <c r="F4206" s="3"/>
      <c r="G4206" s="3"/>
      <c r="H4206" s="3"/>
      <c r="I4206" s="3"/>
      <c r="J4206" s="3"/>
      <c r="K4206" s="3"/>
      <c r="L4206" s="3"/>
      <c r="M4206" s="29"/>
      <c r="N4206" s="3"/>
    </row>
    <row r="4207" spans="1:14" s="4" customFormat="1" ht="10.5">
      <c r="A4207" s="34"/>
      <c r="B4207" s="2"/>
      <c r="C4207" s="3"/>
      <c r="D4207" s="3"/>
      <c r="E4207" s="3"/>
      <c r="F4207" s="3"/>
      <c r="G4207" s="3"/>
      <c r="H4207" s="3"/>
      <c r="I4207" s="3"/>
      <c r="J4207" s="3"/>
      <c r="K4207" s="3"/>
      <c r="L4207" s="3"/>
      <c r="M4207" s="29"/>
      <c r="N4207" s="3"/>
    </row>
    <row r="4208" spans="1:14" s="4" customFormat="1" ht="10.5">
      <c r="A4208" s="34"/>
      <c r="B4208" s="2"/>
      <c r="C4208" s="3"/>
      <c r="D4208" s="3"/>
      <c r="E4208" s="3"/>
      <c r="F4208" s="3"/>
      <c r="G4208" s="3"/>
      <c r="H4208" s="3"/>
      <c r="I4208" s="3"/>
      <c r="J4208" s="3"/>
      <c r="K4208" s="3"/>
      <c r="L4208" s="3"/>
      <c r="M4208" s="29"/>
      <c r="N4208" s="3"/>
    </row>
    <row r="4209" spans="1:14" s="4" customFormat="1" ht="10.5">
      <c r="A4209" s="34"/>
      <c r="B4209" s="2"/>
      <c r="C4209" s="3"/>
      <c r="D4209" s="3"/>
      <c r="E4209" s="3"/>
      <c r="F4209" s="3"/>
      <c r="G4209" s="3"/>
      <c r="H4209" s="3"/>
      <c r="I4209" s="3"/>
      <c r="J4209" s="3"/>
      <c r="K4209" s="3"/>
      <c r="L4209" s="3"/>
      <c r="M4209" s="29"/>
      <c r="N4209" s="3"/>
    </row>
    <row r="4210" spans="1:14" s="4" customFormat="1" ht="10.5">
      <c r="A4210" s="34"/>
      <c r="B4210" s="2"/>
      <c r="C4210" s="3"/>
      <c r="D4210" s="3"/>
      <c r="E4210" s="3"/>
      <c r="F4210" s="3"/>
      <c r="G4210" s="3"/>
      <c r="H4210" s="3"/>
      <c r="I4210" s="3"/>
      <c r="J4210" s="3"/>
      <c r="K4210" s="3"/>
      <c r="L4210" s="3"/>
      <c r="M4210" s="29"/>
      <c r="N4210" s="3"/>
    </row>
    <row r="4211" spans="1:14" s="4" customFormat="1" ht="10.5">
      <c r="A4211" s="34"/>
      <c r="B4211" s="2"/>
      <c r="C4211" s="3"/>
      <c r="D4211" s="3"/>
      <c r="E4211" s="3"/>
      <c r="F4211" s="3"/>
      <c r="G4211" s="3"/>
      <c r="H4211" s="3"/>
      <c r="I4211" s="3"/>
      <c r="J4211" s="3"/>
      <c r="K4211" s="3"/>
      <c r="L4211" s="3"/>
      <c r="M4211" s="29"/>
      <c r="N4211" s="3"/>
    </row>
    <row r="4212" spans="1:14" s="4" customFormat="1" ht="10.5">
      <c r="A4212" s="34"/>
      <c r="B4212" s="2"/>
      <c r="C4212" s="3"/>
      <c r="D4212" s="3"/>
      <c r="E4212" s="3"/>
      <c r="F4212" s="3"/>
      <c r="G4212" s="3"/>
      <c r="H4212" s="3"/>
      <c r="I4212" s="3"/>
      <c r="J4212" s="3"/>
      <c r="K4212" s="3"/>
      <c r="L4212" s="3"/>
      <c r="M4212" s="29"/>
      <c r="N4212" s="3"/>
    </row>
    <row r="4213" spans="1:14" s="4" customFormat="1" ht="10.5">
      <c r="A4213" s="34"/>
      <c r="B4213" s="2"/>
      <c r="C4213" s="3"/>
      <c r="D4213" s="3"/>
      <c r="E4213" s="3"/>
      <c r="F4213" s="3"/>
      <c r="G4213" s="3"/>
      <c r="H4213" s="3"/>
      <c r="I4213" s="3"/>
      <c r="J4213" s="3"/>
      <c r="K4213" s="3"/>
      <c r="L4213" s="3"/>
      <c r="M4213" s="29"/>
      <c r="N4213" s="3"/>
    </row>
    <row r="4214" spans="1:14" s="4" customFormat="1" ht="10.5">
      <c r="A4214" s="34"/>
      <c r="B4214" s="2"/>
      <c r="C4214" s="3"/>
      <c r="D4214" s="3"/>
      <c r="E4214" s="3"/>
      <c r="F4214" s="3"/>
      <c r="G4214" s="3"/>
      <c r="H4214" s="3"/>
      <c r="I4214" s="3"/>
      <c r="J4214" s="3"/>
      <c r="K4214" s="3"/>
      <c r="L4214" s="3"/>
      <c r="M4214" s="29"/>
      <c r="N4214" s="3"/>
    </row>
    <row r="4215" spans="1:14" s="4" customFormat="1" ht="10.5">
      <c r="A4215" s="34"/>
      <c r="B4215" s="2"/>
      <c r="C4215" s="3"/>
      <c r="D4215" s="3"/>
      <c r="E4215" s="3"/>
      <c r="F4215" s="3"/>
      <c r="G4215" s="3"/>
      <c r="H4215" s="3"/>
      <c r="I4215" s="3"/>
      <c r="J4215" s="3"/>
      <c r="K4215" s="3"/>
      <c r="L4215" s="3"/>
      <c r="M4215" s="29"/>
      <c r="N4215" s="3"/>
    </row>
    <row r="4216" spans="1:14" s="4" customFormat="1" ht="10.5">
      <c r="A4216" s="34"/>
      <c r="B4216" s="2"/>
      <c r="C4216" s="3"/>
      <c r="D4216" s="3"/>
      <c r="E4216" s="3"/>
      <c r="F4216" s="3"/>
      <c r="G4216" s="3"/>
      <c r="H4216" s="3"/>
      <c r="I4216" s="3"/>
      <c r="J4216" s="3"/>
      <c r="K4216" s="3"/>
      <c r="L4216" s="3"/>
      <c r="M4216" s="29"/>
      <c r="N4216" s="3"/>
    </row>
    <row r="4217" spans="1:14" s="4" customFormat="1" ht="10.5">
      <c r="A4217" s="34"/>
      <c r="B4217" s="2"/>
      <c r="C4217" s="3"/>
      <c r="D4217" s="3"/>
      <c r="E4217" s="3"/>
      <c r="F4217" s="3"/>
      <c r="G4217" s="3"/>
      <c r="H4217" s="3"/>
      <c r="I4217" s="3"/>
      <c r="J4217" s="3"/>
      <c r="K4217" s="3"/>
      <c r="L4217" s="3"/>
      <c r="M4217" s="29"/>
      <c r="N4217" s="3"/>
    </row>
    <row r="4218" spans="1:14" s="4" customFormat="1" ht="10.5">
      <c r="A4218" s="34"/>
      <c r="B4218" s="2"/>
      <c r="C4218" s="3"/>
      <c r="D4218" s="3"/>
      <c r="E4218" s="3"/>
      <c r="F4218" s="3"/>
      <c r="G4218" s="3"/>
      <c r="H4218" s="3"/>
      <c r="I4218" s="3"/>
      <c r="J4218" s="3"/>
      <c r="K4218" s="3"/>
      <c r="L4218" s="3"/>
      <c r="M4218" s="29"/>
      <c r="N4218" s="3"/>
    </row>
    <row r="4219" spans="1:14" s="4" customFormat="1" ht="10.5">
      <c r="A4219" s="34"/>
      <c r="B4219" s="2"/>
      <c r="C4219" s="3"/>
      <c r="D4219" s="3"/>
      <c r="E4219" s="3"/>
      <c r="F4219" s="3"/>
      <c r="G4219" s="3"/>
      <c r="H4219" s="3"/>
      <c r="I4219" s="3"/>
      <c r="J4219" s="3"/>
      <c r="K4219" s="3"/>
      <c r="L4219" s="3"/>
      <c r="M4219" s="29"/>
      <c r="N4219" s="3"/>
    </row>
    <row r="4220" spans="1:14" s="4" customFormat="1" ht="10.5">
      <c r="A4220" s="34"/>
      <c r="B4220" s="2"/>
      <c r="C4220" s="3"/>
      <c r="D4220" s="3"/>
      <c r="E4220" s="3"/>
      <c r="F4220" s="3"/>
      <c r="G4220" s="3"/>
      <c r="H4220" s="3"/>
      <c r="I4220" s="3"/>
      <c r="J4220" s="3"/>
      <c r="K4220" s="3"/>
      <c r="L4220" s="3"/>
      <c r="M4220" s="29"/>
      <c r="N4220" s="3"/>
    </row>
    <row r="4221" spans="1:14" s="4" customFormat="1" ht="10.5">
      <c r="A4221" s="34"/>
      <c r="B4221" s="2"/>
      <c r="C4221" s="3"/>
      <c r="D4221" s="3"/>
      <c r="E4221" s="3"/>
      <c r="F4221" s="3"/>
      <c r="G4221" s="3"/>
      <c r="H4221" s="3"/>
      <c r="I4221" s="3"/>
      <c r="J4221" s="3"/>
      <c r="K4221" s="3"/>
      <c r="L4221" s="3"/>
      <c r="M4221" s="29"/>
      <c r="N4221" s="3"/>
    </row>
    <row r="4222" spans="1:14" s="4" customFormat="1" ht="10.5">
      <c r="A4222" s="34"/>
      <c r="B4222" s="2"/>
      <c r="C4222" s="3"/>
      <c r="D4222" s="3"/>
      <c r="E4222" s="3"/>
      <c r="F4222" s="3"/>
      <c r="G4222" s="3"/>
      <c r="H4222" s="3"/>
      <c r="I4222" s="3"/>
      <c r="J4222" s="3"/>
      <c r="K4222" s="3"/>
      <c r="L4222" s="3"/>
      <c r="M4222" s="29"/>
      <c r="N4222" s="3"/>
    </row>
    <row r="4223" spans="1:14" s="4" customFormat="1" ht="10.5">
      <c r="A4223" s="34"/>
      <c r="B4223" s="2"/>
      <c r="C4223" s="3"/>
      <c r="D4223" s="3"/>
      <c r="E4223" s="3"/>
      <c r="F4223" s="3"/>
      <c r="G4223" s="3"/>
      <c r="H4223" s="3"/>
      <c r="I4223" s="3"/>
      <c r="J4223" s="3"/>
      <c r="K4223" s="3"/>
      <c r="L4223" s="3"/>
      <c r="M4223" s="29"/>
      <c r="N4223" s="3"/>
    </row>
    <row r="4224" spans="1:14" s="4" customFormat="1" ht="10.5">
      <c r="A4224" s="34"/>
      <c r="B4224" s="2"/>
      <c r="C4224" s="3"/>
      <c r="D4224" s="3"/>
      <c r="E4224" s="3"/>
      <c r="F4224" s="3"/>
      <c r="G4224" s="3"/>
      <c r="H4224" s="3"/>
      <c r="I4224" s="3"/>
      <c r="J4224" s="3"/>
      <c r="K4224" s="3"/>
      <c r="L4224" s="3"/>
      <c r="M4224" s="29"/>
      <c r="N4224" s="3"/>
    </row>
    <row r="4225" spans="1:14" s="4" customFormat="1" ht="10.5">
      <c r="A4225" s="34"/>
      <c r="B4225" s="2"/>
      <c r="C4225" s="3"/>
      <c r="D4225" s="3"/>
      <c r="E4225" s="3"/>
      <c r="F4225" s="3"/>
      <c r="G4225" s="3"/>
      <c r="H4225" s="3"/>
      <c r="I4225" s="3"/>
      <c r="J4225" s="3"/>
      <c r="K4225" s="3"/>
      <c r="L4225" s="3"/>
      <c r="M4225" s="29"/>
      <c r="N4225" s="3"/>
    </row>
    <row r="4226" spans="1:14" s="4" customFormat="1" ht="10.5">
      <c r="A4226" s="34"/>
      <c r="B4226" s="2"/>
      <c r="C4226" s="3"/>
      <c r="D4226" s="3"/>
      <c r="E4226" s="3"/>
      <c r="F4226" s="3"/>
      <c r="G4226" s="3"/>
      <c r="H4226" s="3"/>
      <c r="I4226" s="3"/>
      <c r="J4226" s="3"/>
      <c r="K4226" s="3"/>
      <c r="L4226" s="3"/>
      <c r="M4226" s="29"/>
      <c r="N4226" s="3"/>
    </row>
    <row r="4227" spans="1:14" s="4" customFormat="1" ht="10.5">
      <c r="A4227" s="34"/>
      <c r="B4227" s="2"/>
      <c r="C4227" s="3"/>
      <c r="D4227" s="3"/>
      <c r="E4227" s="3"/>
      <c r="F4227" s="3"/>
      <c r="G4227" s="3"/>
      <c r="H4227" s="3"/>
      <c r="I4227" s="3"/>
      <c r="J4227" s="3"/>
      <c r="K4227" s="3"/>
      <c r="L4227" s="3"/>
      <c r="M4227" s="29"/>
      <c r="N4227" s="3"/>
    </row>
    <row r="4228" spans="1:14" s="4" customFormat="1" ht="10.5">
      <c r="A4228" s="34"/>
      <c r="B4228" s="2"/>
      <c r="C4228" s="3"/>
      <c r="D4228" s="3"/>
      <c r="E4228" s="3"/>
      <c r="F4228" s="3"/>
      <c r="G4228" s="3"/>
      <c r="H4228" s="3"/>
      <c r="I4228" s="3"/>
      <c r="J4228" s="3"/>
      <c r="K4228" s="3"/>
      <c r="L4228" s="3"/>
      <c r="M4228" s="29"/>
      <c r="N4228" s="3"/>
    </row>
    <row r="4229" spans="1:14" s="4" customFormat="1" ht="10.5">
      <c r="A4229" s="34"/>
      <c r="B4229" s="2"/>
      <c r="C4229" s="3"/>
      <c r="D4229" s="3"/>
      <c r="E4229" s="3"/>
      <c r="F4229" s="3"/>
      <c r="G4229" s="3"/>
      <c r="H4229" s="3"/>
      <c r="I4229" s="3"/>
      <c r="J4229" s="3"/>
      <c r="K4229" s="3"/>
      <c r="L4229" s="3"/>
      <c r="M4229" s="29"/>
      <c r="N4229" s="3"/>
    </row>
    <row r="4230" spans="1:14" s="4" customFormat="1" ht="10.5">
      <c r="A4230" s="34"/>
      <c r="B4230" s="2"/>
      <c r="C4230" s="3"/>
      <c r="D4230" s="3"/>
      <c r="E4230" s="3"/>
      <c r="F4230" s="3"/>
      <c r="G4230" s="3"/>
      <c r="H4230" s="3"/>
      <c r="I4230" s="3"/>
      <c r="J4230" s="3"/>
      <c r="K4230" s="3"/>
      <c r="L4230" s="3"/>
      <c r="M4230" s="29"/>
      <c r="N4230" s="3"/>
    </row>
    <row r="4231" spans="1:14" s="4" customFormat="1" ht="10.5">
      <c r="A4231" s="34"/>
      <c r="B4231" s="2"/>
      <c r="C4231" s="3"/>
      <c r="D4231" s="3"/>
      <c r="E4231" s="3"/>
      <c r="F4231" s="3"/>
      <c r="G4231" s="3"/>
      <c r="H4231" s="3"/>
      <c r="I4231" s="3"/>
      <c r="J4231" s="3"/>
      <c r="K4231" s="3"/>
      <c r="L4231" s="3"/>
      <c r="M4231" s="29"/>
      <c r="N4231" s="3"/>
    </row>
    <row r="4232" spans="1:14" s="4" customFormat="1" ht="10.5">
      <c r="A4232" s="34"/>
      <c r="B4232" s="2"/>
      <c r="C4232" s="3"/>
      <c r="D4232" s="3"/>
      <c r="E4232" s="3"/>
      <c r="F4232" s="3"/>
      <c r="G4232" s="3"/>
      <c r="H4232" s="3"/>
      <c r="I4232" s="3"/>
      <c r="J4232" s="3"/>
      <c r="K4232" s="3"/>
      <c r="L4232" s="3"/>
      <c r="M4232" s="29"/>
      <c r="N4232" s="3"/>
    </row>
    <row r="4233" spans="1:14" s="4" customFormat="1" ht="10.5">
      <c r="A4233" s="34"/>
      <c r="B4233" s="2"/>
      <c r="C4233" s="3"/>
      <c r="D4233" s="3"/>
      <c r="E4233" s="3"/>
      <c r="F4233" s="3"/>
      <c r="G4233" s="3"/>
      <c r="H4233" s="3"/>
      <c r="I4233" s="3"/>
      <c r="J4233" s="3"/>
      <c r="K4233" s="3"/>
      <c r="L4233" s="3"/>
      <c r="M4233" s="29"/>
      <c r="N4233" s="3"/>
    </row>
    <row r="4234" spans="1:14" s="4" customFormat="1" ht="10.5">
      <c r="A4234" s="34"/>
      <c r="B4234" s="2"/>
      <c r="C4234" s="3"/>
      <c r="D4234" s="3"/>
      <c r="E4234" s="3"/>
      <c r="F4234" s="3"/>
      <c r="G4234" s="3"/>
      <c r="H4234" s="3"/>
      <c r="I4234" s="3"/>
      <c r="J4234" s="3"/>
      <c r="K4234" s="3"/>
      <c r="L4234" s="3"/>
      <c r="M4234" s="29"/>
      <c r="N4234" s="3"/>
    </row>
    <row r="4235" spans="1:14" s="4" customFormat="1" ht="10.5">
      <c r="A4235" s="34"/>
      <c r="B4235" s="2"/>
      <c r="C4235" s="3"/>
      <c r="D4235" s="3"/>
      <c r="E4235" s="3"/>
      <c r="F4235" s="3"/>
      <c r="G4235" s="3"/>
      <c r="H4235" s="3"/>
      <c r="I4235" s="3"/>
      <c r="J4235" s="3"/>
      <c r="K4235" s="3"/>
      <c r="L4235" s="3"/>
      <c r="M4235" s="29"/>
      <c r="N4235" s="3"/>
    </row>
    <row r="4236" spans="1:14" s="4" customFormat="1" ht="10.5">
      <c r="A4236" s="34"/>
      <c r="B4236" s="2"/>
      <c r="C4236" s="3"/>
      <c r="D4236" s="3"/>
      <c r="E4236" s="3"/>
      <c r="F4236" s="3"/>
      <c r="G4236" s="3"/>
      <c r="H4236" s="3"/>
      <c r="I4236" s="3"/>
      <c r="J4236" s="3"/>
      <c r="K4236" s="3"/>
      <c r="L4236" s="3"/>
      <c r="M4236" s="29"/>
      <c r="N4236" s="3"/>
    </row>
    <row r="4237" spans="1:14" s="4" customFormat="1" ht="10.5">
      <c r="A4237" s="34"/>
      <c r="B4237" s="2"/>
      <c r="C4237" s="3"/>
      <c r="D4237" s="3"/>
      <c r="E4237" s="3"/>
      <c r="F4237" s="3"/>
      <c r="G4237" s="3"/>
      <c r="H4237" s="3"/>
      <c r="I4237" s="3"/>
      <c r="J4237" s="3"/>
      <c r="K4237" s="3"/>
      <c r="L4237" s="3"/>
      <c r="M4237" s="29"/>
      <c r="N4237" s="3"/>
    </row>
    <row r="4238" spans="1:14" s="4" customFormat="1" ht="10.5">
      <c r="A4238" s="34"/>
      <c r="B4238" s="2"/>
      <c r="C4238" s="3"/>
      <c r="D4238" s="3"/>
      <c r="E4238" s="3"/>
      <c r="F4238" s="3"/>
      <c r="G4238" s="3"/>
      <c r="H4238" s="3"/>
      <c r="I4238" s="3"/>
      <c r="J4238" s="3"/>
      <c r="K4238" s="3"/>
      <c r="L4238" s="3"/>
      <c r="M4238" s="29"/>
      <c r="N4238" s="3"/>
    </row>
    <row r="4239" spans="1:14" s="4" customFormat="1" ht="10.5">
      <c r="A4239" s="34"/>
      <c r="B4239" s="2"/>
      <c r="C4239" s="3"/>
      <c r="D4239" s="3"/>
      <c r="E4239" s="3"/>
      <c r="F4239" s="3"/>
      <c r="G4239" s="3"/>
      <c r="H4239" s="3"/>
      <c r="I4239" s="3"/>
      <c r="J4239" s="3"/>
      <c r="K4239" s="3"/>
      <c r="L4239" s="3"/>
      <c r="M4239" s="29"/>
      <c r="N4239" s="3"/>
    </row>
    <row r="4240" spans="1:14" s="4" customFormat="1" ht="10.5">
      <c r="A4240" s="34"/>
      <c r="B4240" s="2"/>
      <c r="C4240" s="3"/>
      <c r="D4240" s="3"/>
      <c r="E4240" s="3"/>
      <c r="F4240" s="3"/>
      <c r="G4240" s="3"/>
      <c r="H4240" s="3"/>
      <c r="I4240" s="3"/>
      <c r="J4240" s="3"/>
      <c r="K4240" s="3"/>
      <c r="L4240" s="3"/>
      <c r="M4240" s="29"/>
      <c r="N4240" s="3"/>
    </row>
    <row r="4241" spans="1:14" s="4" customFormat="1" ht="10.5">
      <c r="A4241" s="34"/>
      <c r="B4241" s="2"/>
      <c r="C4241" s="3"/>
      <c r="D4241" s="3"/>
      <c r="E4241" s="3"/>
      <c r="F4241" s="3"/>
      <c r="G4241" s="3"/>
      <c r="H4241" s="3"/>
      <c r="I4241" s="3"/>
      <c r="J4241" s="3"/>
      <c r="K4241" s="3"/>
      <c r="L4241" s="3"/>
      <c r="M4241" s="29"/>
      <c r="N4241" s="3"/>
    </row>
    <row r="4242" spans="1:14" s="4" customFormat="1" ht="10.5">
      <c r="A4242" s="34"/>
      <c r="B4242" s="2"/>
      <c r="C4242" s="3"/>
      <c r="D4242" s="3"/>
      <c r="E4242" s="3"/>
      <c r="F4242" s="3"/>
      <c r="G4242" s="3"/>
      <c r="H4242" s="3"/>
      <c r="I4242" s="3"/>
      <c r="J4242" s="3"/>
      <c r="K4242" s="3"/>
      <c r="L4242" s="3"/>
      <c r="M4242" s="29"/>
      <c r="N4242" s="3"/>
    </row>
    <row r="4243" spans="1:14" s="4" customFormat="1" ht="10.5">
      <c r="A4243" s="34"/>
      <c r="B4243" s="2"/>
      <c r="C4243" s="3"/>
      <c r="D4243" s="3"/>
      <c r="E4243" s="3"/>
      <c r="F4243" s="3"/>
      <c r="G4243" s="3"/>
      <c r="H4243" s="3"/>
      <c r="I4243" s="3"/>
      <c r="J4243" s="3"/>
      <c r="K4243" s="3"/>
      <c r="L4243" s="3"/>
      <c r="M4243" s="29"/>
      <c r="N4243" s="3"/>
    </row>
    <row r="4244" spans="1:14" s="4" customFormat="1" ht="10.5">
      <c r="A4244" s="34"/>
      <c r="B4244" s="2"/>
      <c r="C4244" s="3"/>
      <c r="D4244" s="3"/>
      <c r="E4244" s="3"/>
      <c r="F4244" s="3"/>
      <c r="G4244" s="3"/>
      <c r="H4244" s="3"/>
      <c r="I4244" s="3"/>
      <c r="J4244" s="3"/>
      <c r="K4244" s="3"/>
      <c r="L4244" s="3"/>
      <c r="M4244" s="29"/>
      <c r="N4244" s="3"/>
    </row>
    <row r="4245" spans="1:14" s="4" customFormat="1" ht="10.5">
      <c r="A4245" s="34"/>
      <c r="B4245" s="2"/>
      <c r="C4245" s="3"/>
      <c r="D4245" s="3"/>
      <c r="E4245" s="3"/>
      <c r="F4245" s="3"/>
      <c r="G4245" s="3"/>
      <c r="H4245" s="3"/>
      <c r="I4245" s="3"/>
      <c r="J4245" s="3"/>
      <c r="K4245" s="3"/>
      <c r="L4245" s="3"/>
      <c r="M4245" s="29"/>
      <c r="N4245" s="3"/>
    </row>
    <row r="4246" spans="1:14" s="4" customFormat="1" ht="10.5">
      <c r="A4246" s="34"/>
      <c r="B4246" s="2"/>
      <c r="C4246" s="3"/>
      <c r="D4246" s="3"/>
      <c r="E4246" s="3"/>
      <c r="F4246" s="3"/>
      <c r="G4246" s="3"/>
      <c r="H4246" s="3"/>
      <c r="I4246" s="3"/>
      <c r="J4246" s="3"/>
      <c r="K4246" s="3"/>
      <c r="L4246" s="3"/>
      <c r="M4246" s="29"/>
      <c r="N4246" s="3"/>
    </row>
    <row r="4247" spans="1:14" s="4" customFormat="1" ht="10.5">
      <c r="A4247" s="34"/>
      <c r="B4247" s="2"/>
      <c r="C4247" s="3"/>
      <c r="D4247" s="3"/>
      <c r="E4247" s="3"/>
      <c r="F4247" s="3"/>
      <c r="G4247" s="3"/>
      <c r="H4247" s="3"/>
      <c r="I4247" s="3"/>
      <c r="J4247" s="3"/>
      <c r="K4247" s="3"/>
      <c r="L4247" s="3"/>
      <c r="M4247" s="29"/>
      <c r="N4247" s="3"/>
    </row>
    <row r="4248" spans="1:14" s="4" customFormat="1" ht="10.5">
      <c r="A4248" s="34"/>
      <c r="B4248" s="2"/>
      <c r="C4248" s="3"/>
      <c r="D4248" s="3"/>
      <c r="E4248" s="3"/>
      <c r="F4248" s="3"/>
      <c r="G4248" s="3"/>
      <c r="H4248" s="3"/>
      <c r="I4248" s="3"/>
      <c r="J4248" s="3"/>
      <c r="K4248" s="3"/>
      <c r="L4248" s="3"/>
      <c r="M4248" s="29"/>
      <c r="N4248" s="3"/>
    </row>
    <row r="4249" spans="1:14" s="4" customFormat="1" ht="10.5">
      <c r="A4249" s="34"/>
      <c r="B4249" s="2"/>
      <c r="C4249" s="3"/>
      <c r="D4249" s="3"/>
      <c r="E4249" s="3"/>
      <c r="F4249" s="3"/>
      <c r="G4249" s="3"/>
      <c r="H4249" s="3"/>
      <c r="I4249" s="3"/>
      <c r="J4249" s="3"/>
      <c r="K4249" s="3"/>
      <c r="L4249" s="3"/>
      <c r="M4249" s="29"/>
      <c r="N4249" s="3"/>
    </row>
    <row r="4250" spans="1:14" s="4" customFormat="1" ht="10.5">
      <c r="A4250" s="34"/>
      <c r="B4250" s="2"/>
      <c r="C4250" s="3"/>
      <c r="D4250" s="3"/>
      <c r="E4250" s="3"/>
      <c r="F4250" s="3"/>
      <c r="G4250" s="3"/>
      <c r="H4250" s="3"/>
      <c r="I4250" s="3"/>
      <c r="J4250" s="3"/>
      <c r="K4250" s="3"/>
      <c r="L4250" s="3"/>
      <c r="M4250" s="29"/>
      <c r="N4250" s="3"/>
    </row>
    <row r="4251" spans="1:14" s="4" customFormat="1" ht="10.5">
      <c r="A4251" s="34"/>
      <c r="B4251" s="2"/>
      <c r="C4251" s="3"/>
      <c r="D4251" s="3"/>
      <c r="E4251" s="3"/>
      <c r="F4251" s="3"/>
      <c r="G4251" s="3"/>
      <c r="H4251" s="3"/>
      <c r="I4251" s="3"/>
      <c r="J4251" s="3"/>
      <c r="K4251" s="3"/>
      <c r="L4251" s="3"/>
      <c r="M4251" s="29"/>
      <c r="N4251" s="3"/>
    </row>
    <row r="4252" spans="1:14" s="4" customFormat="1" ht="10.5">
      <c r="A4252" s="34"/>
      <c r="B4252" s="2"/>
      <c r="C4252" s="3"/>
      <c r="D4252" s="3"/>
      <c r="E4252" s="3"/>
      <c r="F4252" s="3"/>
      <c r="G4252" s="3"/>
      <c r="H4252" s="3"/>
      <c r="I4252" s="3"/>
      <c r="J4252" s="3"/>
      <c r="K4252" s="3"/>
      <c r="L4252" s="3"/>
      <c r="M4252" s="29"/>
      <c r="N4252" s="3"/>
    </row>
    <row r="4253" spans="1:14" s="4" customFormat="1" ht="10.5">
      <c r="A4253" s="34"/>
      <c r="B4253" s="2"/>
      <c r="C4253" s="3"/>
      <c r="D4253" s="3"/>
      <c r="E4253" s="3"/>
      <c r="F4253" s="3"/>
      <c r="G4253" s="3"/>
      <c r="H4253" s="3"/>
      <c r="I4253" s="3"/>
      <c r="J4253" s="3"/>
      <c r="K4253" s="3"/>
      <c r="L4253" s="3"/>
      <c r="M4253" s="29"/>
      <c r="N4253" s="3"/>
    </row>
    <row r="4254" spans="1:14" s="4" customFormat="1" ht="10.5">
      <c r="A4254" s="34"/>
      <c r="B4254" s="2"/>
      <c r="C4254" s="3"/>
      <c r="D4254" s="3"/>
      <c r="E4254" s="3"/>
      <c r="F4254" s="3"/>
      <c r="G4254" s="3"/>
      <c r="H4254" s="3"/>
      <c r="I4254" s="3"/>
      <c r="J4254" s="3"/>
      <c r="K4254" s="3"/>
      <c r="L4254" s="3"/>
      <c r="M4254" s="29"/>
      <c r="N4254" s="3"/>
    </row>
    <row r="4255" spans="1:14" s="4" customFormat="1" ht="10.5">
      <c r="A4255" s="34"/>
      <c r="B4255" s="2"/>
      <c r="C4255" s="3"/>
      <c r="D4255" s="3"/>
      <c r="E4255" s="3"/>
      <c r="F4255" s="3"/>
      <c r="G4255" s="3"/>
      <c r="H4255" s="3"/>
      <c r="I4255" s="3"/>
      <c r="J4255" s="3"/>
      <c r="K4255" s="3"/>
      <c r="L4255" s="3"/>
      <c r="M4255" s="29"/>
      <c r="N4255" s="3"/>
    </row>
    <row r="4256" spans="1:14" s="4" customFormat="1" ht="10.5">
      <c r="A4256" s="34"/>
      <c r="B4256" s="2"/>
      <c r="C4256" s="3"/>
      <c r="D4256" s="3"/>
      <c r="E4256" s="3"/>
      <c r="F4256" s="3"/>
      <c r="G4256" s="3"/>
      <c r="H4256" s="3"/>
      <c r="I4256" s="3"/>
      <c r="J4256" s="3"/>
      <c r="K4256" s="3"/>
      <c r="L4256" s="3"/>
      <c r="M4256" s="29"/>
      <c r="N4256" s="3"/>
    </row>
    <row r="4257" spans="1:14" s="4" customFormat="1" ht="10.5">
      <c r="A4257" s="34"/>
      <c r="B4257" s="2"/>
      <c r="C4257" s="3"/>
      <c r="D4257" s="3"/>
      <c r="E4257" s="3"/>
      <c r="F4257" s="3"/>
      <c r="G4257" s="3"/>
      <c r="H4257" s="3"/>
      <c r="I4257" s="3"/>
      <c r="J4257" s="3"/>
      <c r="K4257" s="3"/>
      <c r="L4257" s="3"/>
      <c r="M4257" s="29"/>
      <c r="N4257" s="3"/>
    </row>
    <row r="4258" spans="1:14" s="4" customFormat="1" ht="10.5">
      <c r="A4258" s="34"/>
      <c r="B4258" s="2"/>
      <c r="C4258" s="3"/>
      <c r="D4258" s="3"/>
      <c r="E4258" s="3"/>
      <c r="F4258" s="3"/>
      <c r="G4258" s="3"/>
      <c r="H4258" s="3"/>
      <c r="I4258" s="3"/>
      <c r="J4258" s="3"/>
      <c r="K4258" s="3"/>
      <c r="L4258" s="3"/>
      <c r="M4258" s="29"/>
      <c r="N4258" s="3"/>
    </row>
    <row r="4259" spans="1:14" s="4" customFormat="1" ht="10.5">
      <c r="A4259" s="34"/>
      <c r="B4259" s="2"/>
      <c r="C4259" s="3"/>
      <c r="D4259" s="3"/>
      <c r="E4259" s="3"/>
      <c r="F4259" s="3"/>
      <c r="G4259" s="3"/>
      <c r="H4259" s="3"/>
      <c r="I4259" s="3"/>
      <c r="J4259" s="3"/>
      <c r="K4259" s="3"/>
      <c r="L4259" s="3"/>
      <c r="M4259" s="29"/>
      <c r="N4259" s="3"/>
    </row>
    <row r="4260" spans="1:14" s="4" customFormat="1" ht="10.5">
      <c r="A4260" s="34"/>
      <c r="B4260" s="2"/>
      <c r="C4260" s="3"/>
      <c r="D4260" s="3"/>
      <c r="E4260" s="3"/>
      <c r="F4260" s="3"/>
      <c r="G4260" s="3"/>
      <c r="H4260" s="3"/>
      <c r="I4260" s="3"/>
      <c r="J4260" s="3"/>
      <c r="K4260" s="3"/>
      <c r="L4260" s="3"/>
      <c r="M4260" s="29"/>
      <c r="N4260" s="3"/>
    </row>
    <row r="4261" spans="1:14" s="4" customFormat="1" ht="10.5">
      <c r="A4261" s="34"/>
      <c r="B4261" s="2"/>
      <c r="C4261" s="3"/>
      <c r="D4261" s="3"/>
      <c r="E4261" s="3"/>
      <c r="F4261" s="3"/>
      <c r="G4261" s="3"/>
      <c r="H4261" s="3"/>
      <c r="I4261" s="3"/>
      <c r="J4261" s="3"/>
      <c r="K4261" s="3"/>
      <c r="L4261" s="3"/>
      <c r="M4261" s="29"/>
      <c r="N4261" s="3"/>
    </row>
    <row r="4262" spans="1:14" s="4" customFormat="1" ht="10.5">
      <c r="A4262" s="34"/>
      <c r="B4262" s="2"/>
      <c r="C4262" s="3"/>
      <c r="D4262" s="3"/>
      <c r="E4262" s="3"/>
      <c r="F4262" s="3"/>
      <c r="G4262" s="3"/>
      <c r="H4262" s="3"/>
      <c r="I4262" s="3"/>
      <c r="J4262" s="3"/>
      <c r="K4262" s="3"/>
      <c r="L4262" s="3"/>
      <c r="M4262" s="29"/>
      <c r="N4262" s="3"/>
    </row>
    <row r="4263" spans="1:14" s="4" customFormat="1" ht="10.5">
      <c r="A4263" s="34"/>
      <c r="B4263" s="2"/>
      <c r="C4263" s="3"/>
      <c r="D4263" s="3"/>
      <c r="E4263" s="3"/>
      <c r="F4263" s="3"/>
      <c r="G4263" s="3"/>
      <c r="H4263" s="3"/>
      <c r="I4263" s="3"/>
      <c r="J4263" s="3"/>
      <c r="K4263" s="3"/>
      <c r="L4263" s="3"/>
      <c r="M4263" s="29"/>
      <c r="N4263" s="3"/>
    </row>
    <row r="4264" spans="1:14" s="4" customFormat="1" ht="10.5">
      <c r="A4264" s="34"/>
      <c r="B4264" s="2"/>
      <c r="C4264" s="3"/>
      <c r="D4264" s="3"/>
      <c r="E4264" s="3"/>
      <c r="F4264" s="3"/>
      <c r="G4264" s="3"/>
      <c r="H4264" s="3"/>
      <c r="I4264" s="3"/>
      <c r="J4264" s="3"/>
      <c r="K4264" s="3"/>
      <c r="L4264" s="3"/>
      <c r="M4264" s="29"/>
      <c r="N4264" s="3"/>
    </row>
    <row r="4265" spans="1:14" s="4" customFormat="1" ht="10.5">
      <c r="A4265" s="34"/>
      <c r="B4265" s="2"/>
      <c r="C4265" s="3"/>
      <c r="D4265" s="3"/>
      <c r="E4265" s="3"/>
      <c r="F4265" s="3"/>
      <c r="G4265" s="3"/>
      <c r="H4265" s="3"/>
      <c r="I4265" s="3"/>
      <c r="J4265" s="3"/>
      <c r="K4265" s="3"/>
      <c r="L4265" s="3"/>
      <c r="M4265" s="29"/>
      <c r="N4265" s="3"/>
    </row>
    <row r="4266" spans="1:14" s="4" customFormat="1" ht="10.5">
      <c r="A4266" s="34"/>
      <c r="B4266" s="2"/>
      <c r="C4266" s="3"/>
      <c r="D4266" s="3"/>
      <c r="E4266" s="3"/>
      <c r="F4266" s="3"/>
      <c r="G4266" s="3"/>
      <c r="H4266" s="3"/>
      <c r="I4266" s="3"/>
      <c r="J4266" s="3"/>
      <c r="K4266" s="3"/>
      <c r="L4266" s="3"/>
      <c r="M4266" s="29"/>
      <c r="N4266" s="3"/>
    </row>
    <row r="4267" spans="1:14" s="4" customFormat="1" ht="10.5">
      <c r="A4267" s="34"/>
      <c r="B4267" s="2"/>
      <c r="C4267" s="3"/>
      <c r="D4267" s="3"/>
      <c r="E4267" s="3"/>
      <c r="F4267" s="3"/>
      <c r="G4267" s="3"/>
      <c r="H4267" s="3"/>
      <c r="I4267" s="3"/>
      <c r="J4267" s="3"/>
      <c r="K4267" s="3"/>
      <c r="L4267" s="3"/>
      <c r="M4267" s="29"/>
      <c r="N4267" s="3"/>
    </row>
    <row r="4268" spans="1:14" s="4" customFormat="1" ht="10.5">
      <c r="A4268" s="34"/>
      <c r="B4268" s="2"/>
      <c r="C4268" s="3"/>
      <c r="D4268" s="3"/>
      <c r="E4268" s="3"/>
      <c r="F4268" s="3"/>
      <c r="G4268" s="3"/>
      <c r="H4268" s="3"/>
      <c r="I4268" s="3"/>
      <c r="J4268" s="3"/>
      <c r="K4268" s="3"/>
      <c r="L4268" s="3"/>
      <c r="M4268" s="29"/>
      <c r="N4268" s="3"/>
    </row>
    <row r="4269" spans="1:14" s="4" customFormat="1" ht="10.5">
      <c r="A4269" s="34"/>
      <c r="B4269" s="2"/>
      <c r="C4269" s="3"/>
      <c r="D4269" s="3"/>
      <c r="E4269" s="3"/>
      <c r="F4269" s="3"/>
      <c r="G4269" s="3"/>
      <c r="H4269" s="3"/>
      <c r="I4269" s="3"/>
      <c r="J4269" s="3"/>
      <c r="K4269" s="3"/>
      <c r="L4269" s="3"/>
      <c r="M4269" s="29"/>
      <c r="N4269" s="3"/>
    </row>
    <row r="4270" spans="1:14" s="4" customFormat="1" ht="10.5">
      <c r="A4270" s="34"/>
      <c r="B4270" s="2"/>
      <c r="C4270" s="3"/>
      <c r="D4270" s="3"/>
      <c r="E4270" s="3"/>
      <c r="F4270" s="3"/>
      <c r="G4270" s="3"/>
      <c r="H4270" s="3"/>
      <c r="I4270" s="3"/>
      <c r="J4270" s="3"/>
      <c r="K4270" s="3"/>
      <c r="L4270" s="3"/>
      <c r="M4270" s="29"/>
      <c r="N4270" s="3"/>
    </row>
    <row r="4271" spans="1:14" s="4" customFormat="1" ht="10.5">
      <c r="A4271" s="34"/>
      <c r="B4271" s="2"/>
      <c r="C4271" s="3"/>
      <c r="D4271" s="3"/>
      <c r="E4271" s="3"/>
      <c r="F4271" s="3"/>
      <c r="G4271" s="3"/>
      <c r="H4271" s="3"/>
      <c r="I4271" s="3"/>
      <c r="J4271" s="3"/>
      <c r="K4271" s="3"/>
      <c r="L4271" s="3"/>
      <c r="M4271" s="29"/>
      <c r="N4271" s="3"/>
    </row>
    <row r="4272" spans="1:14" s="4" customFormat="1" ht="10.5">
      <c r="A4272" s="34"/>
      <c r="B4272" s="2"/>
      <c r="C4272" s="3"/>
      <c r="D4272" s="3"/>
      <c r="E4272" s="3"/>
      <c r="F4272" s="3"/>
      <c r="G4272" s="3"/>
      <c r="H4272" s="3"/>
      <c r="I4272" s="3"/>
      <c r="J4272" s="3"/>
      <c r="K4272" s="3"/>
      <c r="L4272" s="3"/>
      <c r="M4272" s="29"/>
      <c r="N4272" s="3"/>
    </row>
    <row r="4273" spans="1:14" s="4" customFormat="1" ht="10.5">
      <c r="A4273" s="34"/>
      <c r="B4273" s="2"/>
      <c r="C4273" s="3"/>
      <c r="D4273" s="3"/>
      <c r="E4273" s="3"/>
      <c r="F4273" s="3"/>
      <c r="G4273" s="3"/>
      <c r="H4273" s="3"/>
      <c r="I4273" s="3"/>
      <c r="J4273" s="3"/>
      <c r="K4273" s="3"/>
      <c r="L4273" s="3"/>
      <c r="M4273" s="29"/>
      <c r="N4273" s="3"/>
    </row>
    <row r="4274" spans="1:14" s="4" customFormat="1" ht="10.5">
      <c r="A4274" s="34"/>
      <c r="B4274" s="2"/>
      <c r="C4274" s="3"/>
      <c r="D4274" s="3"/>
      <c r="E4274" s="3"/>
      <c r="F4274" s="3"/>
      <c r="G4274" s="3"/>
      <c r="H4274" s="3"/>
      <c r="I4274" s="3"/>
      <c r="J4274" s="3"/>
      <c r="K4274" s="3"/>
      <c r="L4274" s="3"/>
      <c r="M4274" s="29"/>
      <c r="N4274" s="3"/>
    </row>
    <row r="4275" spans="1:14" s="4" customFormat="1" ht="10.5">
      <c r="A4275" s="34"/>
      <c r="B4275" s="2"/>
      <c r="C4275" s="3"/>
      <c r="D4275" s="3"/>
      <c r="E4275" s="3"/>
      <c r="F4275" s="3"/>
      <c r="G4275" s="3"/>
      <c r="H4275" s="3"/>
      <c r="I4275" s="3"/>
      <c r="J4275" s="3"/>
      <c r="K4275" s="3"/>
      <c r="L4275" s="3"/>
      <c r="M4275" s="29"/>
      <c r="N4275" s="3"/>
    </row>
    <row r="4276" spans="1:14" s="4" customFormat="1" ht="10.5">
      <c r="A4276" s="34"/>
      <c r="B4276" s="2"/>
      <c r="C4276" s="3"/>
      <c r="D4276" s="3"/>
      <c r="E4276" s="3"/>
      <c r="F4276" s="3"/>
      <c r="G4276" s="3"/>
      <c r="H4276" s="3"/>
      <c r="I4276" s="3"/>
      <c r="J4276" s="3"/>
      <c r="K4276" s="3"/>
      <c r="L4276" s="3"/>
      <c r="M4276" s="29"/>
      <c r="N4276" s="3"/>
    </row>
    <row r="4277" spans="1:14" s="4" customFormat="1" ht="10.5">
      <c r="A4277" s="34"/>
      <c r="B4277" s="2"/>
      <c r="C4277" s="3"/>
      <c r="D4277" s="3"/>
      <c r="E4277" s="3"/>
      <c r="F4277" s="3"/>
      <c r="G4277" s="3"/>
      <c r="H4277" s="3"/>
      <c r="I4277" s="3"/>
      <c r="J4277" s="3"/>
      <c r="K4277" s="3"/>
      <c r="L4277" s="3"/>
      <c r="M4277" s="29"/>
      <c r="N4277" s="3"/>
    </row>
    <row r="4278" spans="1:14" s="4" customFormat="1" ht="10.5">
      <c r="A4278" s="34"/>
      <c r="B4278" s="2"/>
      <c r="C4278" s="3"/>
      <c r="D4278" s="3"/>
      <c r="E4278" s="3"/>
      <c r="F4278" s="3"/>
      <c r="G4278" s="3"/>
      <c r="H4278" s="3"/>
      <c r="I4278" s="3"/>
      <c r="J4278" s="3"/>
      <c r="K4278" s="3"/>
      <c r="L4278" s="3"/>
      <c r="M4278" s="29"/>
      <c r="N4278" s="3"/>
    </row>
    <row r="4279" spans="1:14" s="4" customFormat="1" ht="10.5">
      <c r="A4279" s="34"/>
      <c r="B4279" s="2"/>
      <c r="C4279" s="3"/>
      <c r="D4279" s="3"/>
      <c r="E4279" s="3"/>
      <c r="F4279" s="3"/>
      <c r="G4279" s="3"/>
      <c r="H4279" s="3"/>
      <c r="I4279" s="3"/>
      <c r="J4279" s="3"/>
      <c r="K4279" s="3"/>
      <c r="L4279" s="3"/>
      <c r="M4279" s="29"/>
      <c r="N4279" s="3"/>
    </row>
    <row r="4280" spans="1:14" s="4" customFormat="1" ht="10.5">
      <c r="A4280" s="34"/>
      <c r="B4280" s="2"/>
      <c r="C4280" s="3"/>
      <c r="D4280" s="3"/>
      <c r="E4280" s="3"/>
      <c r="F4280" s="3"/>
      <c r="G4280" s="3"/>
      <c r="H4280" s="3"/>
      <c r="I4280" s="3"/>
      <c r="J4280" s="3"/>
      <c r="K4280" s="3"/>
      <c r="L4280" s="3"/>
      <c r="M4280" s="29"/>
      <c r="N4280" s="3"/>
    </row>
    <row r="4281" spans="1:14" s="4" customFormat="1" ht="10.5">
      <c r="A4281" s="34"/>
      <c r="B4281" s="2"/>
      <c r="C4281" s="3"/>
      <c r="D4281" s="3"/>
      <c r="E4281" s="3"/>
      <c r="F4281" s="3"/>
      <c r="G4281" s="3"/>
      <c r="H4281" s="3"/>
      <c r="I4281" s="3"/>
      <c r="J4281" s="3"/>
      <c r="K4281" s="3"/>
      <c r="L4281" s="3"/>
      <c r="M4281" s="29"/>
      <c r="N4281" s="3"/>
    </row>
    <row r="4282" spans="1:14" s="4" customFormat="1" ht="10.5">
      <c r="A4282" s="34"/>
      <c r="B4282" s="2"/>
      <c r="C4282" s="3"/>
      <c r="D4282" s="3"/>
      <c r="E4282" s="3"/>
      <c r="F4282" s="3"/>
      <c r="G4282" s="3"/>
      <c r="H4282" s="3"/>
      <c r="I4282" s="3"/>
      <c r="J4282" s="3"/>
      <c r="K4282" s="3"/>
      <c r="L4282" s="3"/>
      <c r="M4282" s="29"/>
      <c r="N4282" s="3"/>
    </row>
    <row r="4283" spans="1:14" s="4" customFormat="1" ht="10.5">
      <c r="A4283" s="34"/>
      <c r="B4283" s="2"/>
      <c r="C4283" s="3"/>
      <c r="D4283" s="3"/>
      <c r="E4283" s="3"/>
      <c r="F4283" s="3"/>
      <c r="G4283" s="3"/>
      <c r="H4283" s="3"/>
      <c r="I4283" s="3"/>
      <c r="J4283" s="3"/>
      <c r="K4283" s="3"/>
      <c r="L4283" s="3"/>
      <c r="M4283" s="29"/>
      <c r="N4283" s="3"/>
    </row>
    <row r="4284" spans="1:14" s="4" customFormat="1" ht="10.5">
      <c r="A4284" s="34"/>
      <c r="B4284" s="2"/>
      <c r="C4284" s="3"/>
      <c r="D4284" s="3"/>
      <c r="E4284" s="3"/>
      <c r="F4284" s="3"/>
      <c r="G4284" s="3"/>
      <c r="H4284" s="3"/>
      <c r="I4284" s="3"/>
      <c r="J4284" s="3"/>
      <c r="K4284" s="3"/>
      <c r="L4284" s="3"/>
      <c r="M4284" s="29"/>
      <c r="N4284" s="3"/>
    </row>
    <row r="4285" spans="1:14" s="4" customFormat="1" ht="10.5">
      <c r="A4285" s="34"/>
      <c r="B4285" s="2"/>
      <c r="C4285" s="3"/>
      <c r="D4285" s="3"/>
      <c r="E4285" s="3"/>
      <c r="F4285" s="3"/>
      <c r="G4285" s="3"/>
      <c r="H4285" s="3"/>
      <c r="I4285" s="3"/>
      <c r="J4285" s="3"/>
      <c r="K4285" s="3"/>
      <c r="L4285" s="3"/>
      <c r="M4285" s="29"/>
      <c r="N4285" s="3"/>
    </row>
    <row r="4286" spans="1:14" s="4" customFormat="1" ht="10.5">
      <c r="A4286" s="34"/>
      <c r="B4286" s="2"/>
      <c r="C4286" s="3"/>
      <c r="D4286" s="3"/>
      <c r="E4286" s="3"/>
      <c r="F4286" s="3"/>
      <c r="G4286" s="3"/>
      <c r="H4286" s="3"/>
      <c r="I4286" s="3"/>
      <c r="J4286" s="3"/>
      <c r="K4286" s="3"/>
      <c r="L4286" s="3"/>
      <c r="M4286" s="29"/>
      <c r="N4286" s="3"/>
    </row>
    <row r="4287" spans="1:14" s="4" customFormat="1" ht="10.5">
      <c r="A4287" s="34"/>
      <c r="B4287" s="2"/>
      <c r="C4287" s="3"/>
      <c r="D4287" s="3"/>
      <c r="E4287" s="3"/>
      <c r="F4287" s="3"/>
      <c r="G4287" s="3"/>
      <c r="H4287" s="3"/>
      <c r="I4287" s="3"/>
      <c r="J4287" s="3"/>
      <c r="K4287" s="3"/>
      <c r="L4287" s="3"/>
      <c r="M4287" s="29"/>
      <c r="N4287" s="3"/>
    </row>
    <row r="4288" spans="1:14" s="4" customFormat="1" ht="10.5">
      <c r="A4288" s="34"/>
      <c r="B4288" s="2"/>
      <c r="C4288" s="3"/>
      <c r="D4288" s="3"/>
      <c r="E4288" s="3"/>
      <c r="F4288" s="3"/>
      <c r="G4288" s="3"/>
      <c r="H4288" s="3"/>
      <c r="I4288" s="3"/>
      <c r="J4288" s="3"/>
      <c r="K4288" s="3"/>
      <c r="L4288" s="3"/>
      <c r="M4288" s="29"/>
      <c r="N4288" s="3"/>
    </row>
    <row r="4289" spans="1:14" s="4" customFormat="1" ht="10.5">
      <c r="A4289" s="34"/>
      <c r="B4289" s="2"/>
      <c r="C4289" s="3"/>
      <c r="D4289" s="3"/>
      <c r="E4289" s="3"/>
      <c r="F4289" s="3"/>
      <c r="G4289" s="3"/>
      <c r="H4289" s="3"/>
      <c r="I4289" s="3"/>
      <c r="J4289" s="3"/>
      <c r="K4289" s="3"/>
      <c r="L4289" s="3"/>
      <c r="M4289" s="29"/>
      <c r="N4289" s="3"/>
    </row>
    <row r="4290" spans="1:14" s="4" customFormat="1" ht="10.5">
      <c r="A4290" s="34"/>
      <c r="B4290" s="2"/>
      <c r="C4290" s="3"/>
      <c r="D4290" s="3"/>
      <c r="E4290" s="3"/>
      <c r="F4290" s="3"/>
      <c r="G4290" s="3"/>
      <c r="H4290" s="3"/>
      <c r="I4290" s="3"/>
      <c r="J4290" s="3"/>
      <c r="K4290" s="3"/>
      <c r="L4290" s="3"/>
      <c r="M4290" s="29"/>
      <c r="N4290" s="3"/>
    </row>
    <row r="4291" spans="1:14" s="4" customFormat="1" ht="10.5">
      <c r="A4291" s="34"/>
      <c r="B4291" s="2"/>
      <c r="C4291" s="3"/>
      <c r="D4291" s="3"/>
      <c r="E4291" s="3"/>
      <c r="F4291" s="3"/>
      <c r="G4291" s="3"/>
      <c r="H4291" s="3"/>
      <c r="I4291" s="3"/>
      <c r="J4291" s="3"/>
      <c r="K4291" s="3"/>
      <c r="L4291" s="3"/>
      <c r="M4291" s="29"/>
      <c r="N4291" s="3"/>
    </row>
    <row r="4292" spans="1:14" s="4" customFormat="1" ht="10.5">
      <c r="A4292" s="34"/>
      <c r="B4292" s="2"/>
      <c r="C4292" s="3"/>
      <c r="D4292" s="3"/>
      <c r="E4292" s="3"/>
      <c r="F4292" s="3"/>
      <c r="G4292" s="3"/>
      <c r="H4292" s="3"/>
      <c r="I4292" s="3"/>
      <c r="J4292" s="3"/>
      <c r="K4292" s="3"/>
      <c r="L4292" s="3"/>
      <c r="M4292" s="29"/>
      <c r="N4292" s="3"/>
    </row>
    <row r="4293" spans="1:14" s="4" customFormat="1" ht="10.5">
      <c r="A4293" s="34"/>
      <c r="B4293" s="2"/>
      <c r="C4293" s="3"/>
      <c r="D4293" s="3"/>
      <c r="E4293" s="3"/>
      <c r="F4293" s="3"/>
      <c r="G4293" s="3"/>
      <c r="H4293" s="3"/>
      <c r="I4293" s="3"/>
      <c r="J4293" s="3"/>
      <c r="K4293" s="3"/>
      <c r="L4293" s="3"/>
      <c r="M4293" s="29"/>
      <c r="N4293" s="3"/>
    </row>
    <row r="4294" spans="1:14" s="4" customFormat="1" ht="10.5">
      <c r="A4294" s="34"/>
      <c r="B4294" s="2"/>
      <c r="C4294" s="3"/>
      <c r="D4294" s="3"/>
      <c r="E4294" s="3"/>
      <c r="F4294" s="3"/>
      <c r="G4294" s="3"/>
      <c r="H4294" s="3"/>
      <c r="I4294" s="3"/>
      <c r="J4294" s="3"/>
      <c r="K4294" s="3"/>
      <c r="L4294" s="3"/>
      <c r="M4294" s="29"/>
      <c r="N4294" s="3"/>
    </row>
    <row r="4295" spans="1:14" s="4" customFormat="1" ht="10.5">
      <c r="A4295" s="34"/>
      <c r="B4295" s="2"/>
      <c r="C4295" s="3"/>
      <c r="D4295" s="3"/>
      <c r="E4295" s="3"/>
      <c r="F4295" s="3"/>
      <c r="G4295" s="3"/>
      <c r="H4295" s="3"/>
      <c r="I4295" s="3"/>
      <c r="J4295" s="3"/>
      <c r="K4295" s="3"/>
      <c r="L4295" s="3"/>
      <c r="M4295" s="29"/>
      <c r="N4295" s="3"/>
    </row>
    <row r="4296" spans="1:14" s="4" customFormat="1" ht="10.5">
      <c r="A4296" s="34"/>
      <c r="B4296" s="2"/>
      <c r="C4296" s="3"/>
      <c r="D4296" s="3"/>
      <c r="E4296" s="3"/>
      <c r="F4296" s="3"/>
      <c r="G4296" s="3"/>
      <c r="H4296" s="3"/>
      <c r="I4296" s="3"/>
      <c r="J4296" s="3"/>
      <c r="K4296" s="3"/>
      <c r="L4296" s="3"/>
      <c r="M4296" s="29"/>
      <c r="N4296" s="3"/>
    </row>
    <row r="4297" spans="1:14" s="4" customFormat="1" ht="10.5">
      <c r="A4297" s="34"/>
      <c r="B4297" s="2"/>
      <c r="C4297" s="3"/>
      <c r="D4297" s="3"/>
      <c r="E4297" s="3"/>
      <c r="F4297" s="3"/>
      <c r="G4297" s="3"/>
      <c r="H4297" s="3"/>
      <c r="I4297" s="3"/>
      <c r="J4297" s="3"/>
      <c r="K4297" s="3"/>
      <c r="L4297" s="3"/>
      <c r="M4297" s="29"/>
      <c r="N4297" s="3"/>
    </row>
    <row r="4298" spans="1:14" s="4" customFormat="1" ht="10.5">
      <c r="A4298" s="34"/>
      <c r="B4298" s="2"/>
      <c r="C4298" s="3"/>
      <c r="D4298" s="3"/>
      <c r="E4298" s="3"/>
      <c r="F4298" s="3"/>
      <c r="G4298" s="3"/>
      <c r="H4298" s="3"/>
      <c r="I4298" s="3"/>
      <c r="J4298" s="3"/>
      <c r="K4298" s="3"/>
      <c r="L4298" s="3"/>
      <c r="M4298" s="29"/>
      <c r="N4298" s="3"/>
    </row>
    <row r="4299" spans="1:14" s="4" customFormat="1" ht="10.5">
      <c r="A4299" s="34"/>
      <c r="B4299" s="2"/>
      <c r="C4299" s="3"/>
      <c r="D4299" s="3"/>
      <c r="E4299" s="3"/>
      <c r="F4299" s="3"/>
      <c r="G4299" s="3"/>
      <c r="H4299" s="3"/>
      <c r="I4299" s="3"/>
      <c r="J4299" s="3"/>
      <c r="K4299" s="3"/>
      <c r="L4299" s="3"/>
      <c r="M4299" s="29"/>
      <c r="N4299" s="3"/>
    </row>
    <row r="4300" spans="1:14" s="4" customFormat="1" ht="10.5">
      <c r="A4300" s="34"/>
      <c r="B4300" s="2"/>
      <c r="C4300" s="3"/>
      <c r="D4300" s="3"/>
      <c r="E4300" s="3"/>
      <c r="F4300" s="3"/>
      <c r="G4300" s="3"/>
      <c r="H4300" s="3"/>
      <c r="I4300" s="3"/>
      <c r="J4300" s="3"/>
      <c r="K4300" s="3"/>
      <c r="L4300" s="3"/>
      <c r="M4300" s="29"/>
      <c r="N4300" s="3"/>
    </row>
    <row r="4301" spans="1:14" s="4" customFormat="1" ht="10.5">
      <c r="A4301" s="34"/>
      <c r="B4301" s="2"/>
      <c r="C4301" s="3"/>
      <c r="D4301" s="3"/>
      <c r="E4301" s="3"/>
      <c r="F4301" s="3"/>
      <c r="G4301" s="3"/>
      <c r="H4301" s="3"/>
      <c r="I4301" s="3"/>
      <c r="J4301" s="3"/>
      <c r="K4301" s="3"/>
      <c r="L4301" s="3"/>
      <c r="M4301" s="29"/>
      <c r="N4301" s="3"/>
    </row>
    <row r="4302" spans="1:14" s="4" customFormat="1" ht="10.5">
      <c r="A4302" s="34"/>
      <c r="B4302" s="2"/>
      <c r="C4302" s="3"/>
      <c r="D4302" s="3"/>
      <c r="E4302" s="3"/>
      <c r="F4302" s="3"/>
      <c r="G4302" s="3"/>
      <c r="H4302" s="3"/>
      <c r="I4302" s="3"/>
      <c r="J4302" s="3"/>
      <c r="K4302" s="3"/>
      <c r="L4302" s="3"/>
      <c r="M4302" s="29"/>
      <c r="N4302" s="3"/>
    </row>
    <row r="4303" spans="1:14" s="4" customFormat="1" ht="10.5">
      <c r="A4303" s="34"/>
      <c r="B4303" s="2"/>
      <c r="C4303" s="3"/>
      <c r="D4303" s="3"/>
      <c r="E4303" s="3"/>
      <c r="F4303" s="3"/>
      <c r="G4303" s="3"/>
      <c r="H4303" s="3"/>
      <c r="I4303" s="3"/>
      <c r="J4303" s="3"/>
      <c r="K4303" s="3"/>
      <c r="L4303" s="3"/>
      <c r="M4303" s="29"/>
      <c r="N4303" s="3"/>
    </row>
    <row r="4304" spans="1:14" s="4" customFormat="1" ht="10.5">
      <c r="A4304" s="34"/>
      <c r="B4304" s="2"/>
      <c r="C4304" s="3"/>
      <c r="D4304" s="3"/>
      <c r="E4304" s="3"/>
      <c r="F4304" s="3"/>
      <c r="G4304" s="3"/>
      <c r="H4304" s="3"/>
      <c r="I4304" s="3"/>
      <c r="J4304" s="3"/>
      <c r="K4304" s="3"/>
      <c r="L4304" s="3"/>
      <c r="M4304" s="29"/>
      <c r="N4304" s="3"/>
    </row>
    <row r="4305" spans="1:14" s="4" customFormat="1" ht="10.5">
      <c r="A4305" s="34"/>
      <c r="B4305" s="2"/>
      <c r="C4305" s="3"/>
      <c r="D4305" s="3"/>
      <c r="E4305" s="3"/>
      <c r="F4305" s="3"/>
      <c r="G4305" s="3"/>
      <c r="H4305" s="3"/>
      <c r="I4305" s="3"/>
      <c r="J4305" s="3"/>
      <c r="K4305" s="3"/>
      <c r="L4305" s="3"/>
      <c r="M4305" s="29"/>
      <c r="N4305" s="3"/>
    </row>
    <row r="4306" spans="1:14" s="4" customFormat="1" ht="10.5">
      <c r="A4306" s="34"/>
      <c r="B4306" s="2"/>
      <c r="C4306" s="3"/>
      <c r="D4306" s="3"/>
      <c r="E4306" s="3"/>
      <c r="F4306" s="3"/>
      <c r="G4306" s="3"/>
      <c r="H4306" s="3"/>
      <c r="I4306" s="3"/>
      <c r="J4306" s="3"/>
      <c r="K4306" s="3"/>
      <c r="L4306" s="3"/>
      <c r="M4306" s="29"/>
      <c r="N4306" s="3"/>
    </row>
    <row r="4307" spans="1:14" s="4" customFormat="1" ht="10.5">
      <c r="A4307" s="34"/>
      <c r="B4307" s="2"/>
      <c r="C4307" s="3"/>
      <c r="D4307" s="3"/>
      <c r="E4307" s="3"/>
      <c r="F4307" s="3"/>
      <c r="G4307" s="3"/>
      <c r="H4307" s="3"/>
      <c r="I4307" s="3"/>
      <c r="J4307" s="3"/>
      <c r="K4307" s="3"/>
      <c r="L4307" s="3"/>
      <c r="M4307" s="29"/>
      <c r="N4307" s="3"/>
    </row>
    <row r="4308" spans="1:14" s="4" customFormat="1" ht="10.5">
      <c r="A4308" s="34"/>
      <c r="B4308" s="2"/>
      <c r="C4308" s="3"/>
      <c r="D4308" s="3"/>
      <c r="E4308" s="3"/>
      <c r="F4308" s="3"/>
      <c r="G4308" s="3"/>
      <c r="H4308" s="3"/>
      <c r="I4308" s="3"/>
      <c r="J4308" s="3"/>
      <c r="K4308" s="3"/>
      <c r="L4308" s="3"/>
      <c r="M4308" s="29"/>
      <c r="N4308" s="3"/>
    </row>
    <row r="4309" spans="1:14" s="4" customFormat="1" ht="10.5">
      <c r="A4309" s="34"/>
      <c r="B4309" s="2"/>
      <c r="C4309" s="3"/>
      <c r="D4309" s="3"/>
      <c r="E4309" s="3"/>
      <c r="F4309" s="3"/>
      <c r="G4309" s="3"/>
      <c r="H4309" s="3"/>
      <c r="I4309" s="3"/>
      <c r="J4309" s="3"/>
      <c r="K4309" s="3"/>
      <c r="L4309" s="3"/>
      <c r="M4309" s="29"/>
      <c r="N4309" s="3"/>
    </row>
    <row r="4310" spans="1:14" s="4" customFormat="1" ht="10.5">
      <c r="A4310" s="34"/>
      <c r="B4310" s="2"/>
      <c r="C4310" s="3"/>
      <c r="D4310" s="3"/>
      <c r="E4310" s="3"/>
      <c r="F4310" s="3"/>
      <c r="G4310" s="3"/>
      <c r="H4310" s="3"/>
      <c r="I4310" s="3"/>
      <c r="J4310" s="3"/>
      <c r="K4310" s="3"/>
      <c r="L4310" s="3"/>
      <c r="M4310" s="29"/>
      <c r="N4310" s="3"/>
    </row>
    <row r="4311" spans="1:14" s="4" customFormat="1" ht="10.5">
      <c r="A4311" s="34"/>
      <c r="B4311" s="2"/>
      <c r="C4311" s="3"/>
      <c r="D4311" s="3"/>
      <c r="E4311" s="3"/>
      <c r="F4311" s="3"/>
      <c r="G4311" s="3"/>
      <c r="H4311" s="3"/>
      <c r="I4311" s="3"/>
      <c r="J4311" s="3"/>
      <c r="K4311" s="3"/>
      <c r="L4311" s="3"/>
      <c r="M4311" s="29"/>
      <c r="N4311" s="3"/>
    </row>
    <row r="4312" spans="1:14" s="4" customFormat="1" ht="10.5">
      <c r="A4312" s="34"/>
      <c r="B4312" s="2"/>
      <c r="C4312" s="3"/>
      <c r="D4312" s="3"/>
      <c r="E4312" s="3"/>
      <c r="F4312" s="3"/>
      <c r="G4312" s="3"/>
      <c r="H4312" s="3"/>
      <c r="I4312" s="3"/>
      <c r="J4312" s="3"/>
      <c r="K4312" s="3"/>
      <c r="L4312" s="3"/>
      <c r="M4312" s="29"/>
      <c r="N4312" s="3"/>
    </row>
    <row r="4313" spans="1:14" s="4" customFormat="1" ht="10.5">
      <c r="A4313" s="34"/>
      <c r="B4313" s="2"/>
      <c r="C4313" s="3"/>
      <c r="D4313" s="3"/>
      <c r="E4313" s="3"/>
      <c r="F4313" s="3"/>
      <c r="G4313" s="3"/>
      <c r="H4313" s="3"/>
      <c r="I4313" s="3"/>
      <c r="J4313" s="3"/>
      <c r="K4313" s="3"/>
      <c r="L4313" s="3"/>
      <c r="M4313" s="29"/>
      <c r="N4313" s="3"/>
    </row>
    <row r="4314" spans="1:14" s="4" customFormat="1" ht="10.5">
      <c r="A4314" s="34"/>
      <c r="B4314" s="2"/>
      <c r="C4314" s="3"/>
      <c r="D4314" s="3"/>
      <c r="E4314" s="3"/>
      <c r="F4314" s="3"/>
      <c r="G4314" s="3"/>
      <c r="H4314" s="3"/>
      <c r="I4314" s="3"/>
      <c r="J4314" s="3"/>
      <c r="K4314" s="3"/>
      <c r="L4314" s="3"/>
      <c r="M4314" s="29"/>
      <c r="N4314" s="3"/>
    </row>
    <row r="4315" spans="1:14" s="4" customFormat="1" ht="10.5">
      <c r="A4315" s="34"/>
      <c r="B4315" s="2"/>
      <c r="C4315" s="3"/>
      <c r="D4315" s="3"/>
      <c r="E4315" s="3"/>
      <c r="F4315" s="3"/>
      <c r="G4315" s="3"/>
      <c r="H4315" s="3"/>
      <c r="I4315" s="3"/>
      <c r="J4315" s="3"/>
      <c r="K4315" s="3"/>
      <c r="L4315" s="3"/>
      <c r="M4315" s="29"/>
      <c r="N4315" s="3"/>
    </row>
    <row r="4316" spans="1:14" s="4" customFormat="1" ht="10.5">
      <c r="A4316" s="34"/>
      <c r="B4316" s="2"/>
      <c r="C4316" s="3"/>
      <c r="D4316" s="3"/>
      <c r="E4316" s="3"/>
      <c r="F4316" s="3"/>
      <c r="G4316" s="3"/>
      <c r="H4316" s="3"/>
      <c r="I4316" s="3"/>
      <c r="J4316" s="3"/>
      <c r="K4316" s="3"/>
      <c r="L4316" s="3"/>
      <c r="M4316" s="29"/>
      <c r="N4316" s="3"/>
    </row>
    <row r="4317" spans="1:14" s="4" customFormat="1" ht="10.5">
      <c r="A4317" s="34"/>
      <c r="B4317" s="2"/>
      <c r="C4317" s="3"/>
      <c r="D4317" s="3"/>
      <c r="E4317" s="3"/>
      <c r="F4317" s="3"/>
      <c r="G4317" s="3"/>
      <c r="H4317" s="3"/>
      <c r="I4317" s="3"/>
      <c r="J4317" s="3"/>
      <c r="K4317" s="3"/>
      <c r="L4317" s="3"/>
      <c r="M4317" s="29"/>
      <c r="N4317" s="3"/>
    </row>
    <row r="4318" spans="1:14" s="4" customFormat="1" ht="10.5">
      <c r="A4318" s="34"/>
      <c r="B4318" s="2"/>
      <c r="C4318" s="3"/>
      <c r="D4318" s="3"/>
      <c r="E4318" s="3"/>
      <c r="F4318" s="3"/>
      <c r="G4318" s="3"/>
      <c r="H4318" s="3"/>
      <c r="I4318" s="3"/>
      <c r="J4318" s="3"/>
      <c r="K4318" s="3"/>
      <c r="L4318" s="3"/>
      <c r="M4318" s="29"/>
      <c r="N4318" s="3"/>
    </row>
    <row r="4319" spans="1:14" s="4" customFormat="1" ht="10.5">
      <c r="A4319" s="34"/>
      <c r="B4319" s="2"/>
      <c r="C4319" s="3"/>
      <c r="D4319" s="3"/>
      <c r="E4319" s="3"/>
      <c r="F4319" s="3"/>
      <c r="G4319" s="3"/>
      <c r="H4319" s="3"/>
      <c r="I4319" s="3"/>
      <c r="J4319" s="3"/>
      <c r="K4319" s="3"/>
      <c r="L4319" s="3"/>
      <c r="M4319" s="29"/>
      <c r="N4319" s="3"/>
    </row>
    <row r="4320" spans="1:14" s="4" customFormat="1" ht="10.5">
      <c r="A4320" s="34"/>
      <c r="B4320" s="2"/>
      <c r="C4320" s="3"/>
      <c r="D4320" s="3"/>
      <c r="E4320" s="3"/>
      <c r="F4320" s="3"/>
      <c r="G4320" s="3"/>
      <c r="H4320" s="3"/>
      <c r="I4320" s="3"/>
      <c r="J4320" s="3"/>
      <c r="K4320" s="3"/>
      <c r="L4320" s="3"/>
      <c r="M4320" s="29"/>
      <c r="N4320" s="3"/>
    </row>
    <row r="4321" spans="1:14" s="4" customFormat="1" ht="10.5">
      <c r="A4321" s="34"/>
      <c r="B4321" s="2"/>
      <c r="C4321" s="3"/>
      <c r="D4321" s="3"/>
      <c r="E4321" s="3"/>
      <c r="F4321" s="3"/>
      <c r="G4321" s="3"/>
      <c r="H4321" s="3"/>
      <c r="I4321" s="3"/>
      <c r="J4321" s="3"/>
      <c r="K4321" s="3"/>
      <c r="L4321" s="3"/>
      <c r="M4321" s="29"/>
      <c r="N4321" s="3"/>
    </row>
    <row r="4322" spans="1:14" s="4" customFormat="1" ht="10.5">
      <c r="A4322" s="34"/>
      <c r="B4322" s="2"/>
      <c r="C4322" s="3"/>
      <c r="D4322" s="3"/>
      <c r="E4322" s="3"/>
      <c r="F4322" s="3"/>
      <c r="G4322" s="3"/>
      <c r="H4322" s="3"/>
      <c r="I4322" s="3"/>
      <c r="J4322" s="3"/>
      <c r="K4322" s="3"/>
      <c r="L4322" s="3"/>
      <c r="M4322" s="29"/>
      <c r="N4322" s="3"/>
    </row>
    <row r="4323" spans="1:14" s="4" customFormat="1" ht="10.5">
      <c r="A4323" s="34"/>
      <c r="B4323" s="2"/>
      <c r="C4323" s="3"/>
      <c r="D4323" s="3"/>
      <c r="E4323" s="3"/>
      <c r="F4323" s="3"/>
      <c r="G4323" s="3"/>
      <c r="H4323" s="3"/>
      <c r="I4323" s="3"/>
      <c r="J4323" s="3"/>
      <c r="K4323" s="3"/>
      <c r="L4323" s="3"/>
      <c r="M4323" s="29"/>
      <c r="N4323" s="3"/>
    </row>
    <row r="4324" spans="1:14" s="4" customFormat="1" ht="10.5">
      <c r="A4324" s="34"/>
      <c r="B4324" s="2"/>
      <c r="C4324" s="3"/>
      <c r="D4324" s="3"/>
      <c r="E4324" s="3"/>
      <c r="F4324" s="3"/>
      <c r="G4324" s="3"/>
      <c r="H4324" s="3"/>
      <c r="I4324" s="3"/>
      <c r="J4324" s="3"/>
      <c r="K4324" s="3"/>
      <c r="L4324" s="3"/>
      <c r="M4324" s="29"/>
      <c r="N4324" s="3"/>
    </row>
    <row r="4325" spans="1:14" s="4" customFormat="1" ht="10.5">
      <c r="A4325" s="34"/>
      <c r="B4325" s="2"/>
      <c r="C4325" s="3"/>
      <c r="D4325" s="3"/>
      <c r="E4325" s="3"/>
      <c r="F4325" s="3"/>
      <c r="G4325" s="3"/>
      <c r="H4325" s="3"/>
      <c r="I4325" s="3"/>
      <c r="J4325" s="3"/>
      <c r="K4325" s="3"/>
      <c r="L4325" s="3"/>
      <c r="M4325" s="29"/>
      <c r="N4325" s="3"/>
    </row>
    <row r="4326" spans="1:14" s="4" customFormat="1" ht="10.5">
      <c r="A4326" s="34"/>
      <c r="B4326" s="2"/>
      <c r="C4326" s="3"/>
      <c r="D4326" s="3"/>
      <c r="E4326" s="3"/>
      <c r="F4326" s="3"/>
      <c r="G4326" s="3"/>
      <c r="H4326" s="3"/>
      <c r="I4326" s="3"/>
      <c r="J4326" s="3"/>
      <c r="K4326" s="3"/>
      <c r="L4326" s="3"/>
      <c r="M4326" s="29"/>
      <c r="N4326" s="3"/>
    </row>
    <row r="4327" spans="1:14" s="4" customFormat="1" ht="10.5">
      <c r="A4327" s="34"/>
      <c r="B4327" s="2"/>
      <c r="C4327" s="3"/>
      <c r="D4327" s="3"/>
      <c r="E4327" s="3"/>
      <c r="F4327" s="3"/>
      <c r="G4327" s="3"/>
      <c r="H4327" s="3"/>
      <c r="I4327" s="3"/>
      <c r="J4327" s="3"/>
      <c r="K4327" s="3"/>
      <c r="L4327" s="3"/>
      <c r="M4327" s="29"/>
      <c r="N4327" s="3"/>
    </row>
    <row r="4328" spans="1:14" s="4" customFormat="1" ht="10.5">
      <c r="A4328" s="34"/>
      <c r="B4328" s="2"/>
      <c r="C4328" s="3"/>
      <c r="D4328" s="3"/>
      <c r="E4328" s="3"/>
      <c r="F4328" s="3"/>
      <c r="G4328" s="3"/>
      <c r="H4328" s="3"/>
      <c r="I4328" s="3"/>
      <c r="J4328" s="3"/>
      <c r="K4328" s="3"/>
      <c r="L4328" s="3"/>
      <c r="M4328" s="29"/>
      <c r="N4328" s="3"/>
    </row>
    <row r="4329" spans="1:14" s="4" customFormat="1" ht="10.5">
      <c r="A4329" s="34"/>
      <c r="B4329" s="2"/>
      <c r="C4329" s="3"/>
      <c r="D4329" s="3"/>
      <c r="E4329" s="3"/>
      <c r="F4329" s="3"/>
      <c r="G4329" s="3"/>
      <c r="H4329" s="3"/>
      <c r="I4329" s="3"/>
      <c r="J4329" s="3"/>
      <c r="K4329" s="3"/>
      <c r="L4329" s="3"/>
      <c r="M4329" s="29"/>
      <c r="N4329" s="3"/>
    </row>
    <row r="4330" spans="1:14" s="4" customFormat="1" ht="10.5">
      <c r="A4330" s="34"/>
      <c r="B4330" s="2"/>
      <c r="C4330" s="3"/>
      <c r="D4330" s="3"/>
      <c r="E4330" s="3"/>
      <c r="F4330" s="3"/>
      <c r="G4330" s="3"/>
      <c r="H4330" s="3"/>
      <c r="I4330" s="3"/>
      <c r="J4330" s="3"/>
      <c r="K4330" s="3"/>
      <c r="L4330" s="3"/>
      <c r="M4330" s="29"/>
      <c r="N4330" s="3"/>
    </row>
    <row r="4331" spans="1:14" s="4" customFormat="1" ht="10.5">
      <c r="A4331" s="34"/>
      <c r="B4331" s="2"/>
      <c r="C4331" s="3"/>
      <c r="D4331" s="3"/>
      <c r="E4331" s="3"/>
      <c r="F4331" s="3"/>
      <c r="G4331" s="3"/>
      <c r="H4331" s="3"/>
      <c r="I4331" s="3"/>
      <c r="J4331" s="3"/>
      <c r="K4331" s="3"/>
      <c r="L4331" s="3"/>
      <c r="M4331" s="29"/>
      <c r="N4331" s="3"/>
    </row>
    <row r="4332" spans="1:14" s="4" customFormat="1" ht="10.5">
      <c r="A4332" s="34"/>
      <c r="B4332" s="2"/>
      <c r="C4332" s="3"/>
      <c r="D4332" s="3"/>
      <c r="E4332" s="3"/>
      <c r="F4332" s="3"/>
      <c r="G4332" s="3"/>
      <c r="H4332" s="3"/>
      <c r="I4332" s="3"/>
      <c r="J4332" s="3"/>
      <c r="K4332" s="3"/>
      <c r="L4332" s="3"/>
      <c r="M4332" s="29"/>
      <c r="N4332" s="3"/>
    </row>
    <row r="4333" spans="1:14" s="4" customFormat="1" ht="10.5">
      <c r="A4333" s="34"/>
      <c r="B4333" s="2"/>
      <c r="C4333" s="3"/>
      <c r="D4333" s="3"/>
      <c r="E4333" s="3"/>
      <c r="F4333" s="3"/>
      <c r="G4333" s="3"/>
      <c r="H4333" s="3"/>
      <c r="I4333" s="3"/>
      <c r="J4333" s="3"/>
      <c r="K4333" s="3"/>
      <c r="L4333" s="3"/>
      <c r="M4333" s="29"/>
      <c r="N4333" s="3"/>
    </row>
    <row r="4334" spans="1:14" s="4" customFormat="1" ht="10.5">
      <c r="A4334" s="34"/>
      <c r="B4334" s="2"/>
      <c r="C4334" s="3"/>
      <c r="D4334" s="3"/>
      <c r="E4334" s="3"/>
      <c r="F4334" s="3"/>
      <c r="G4334" s="3"/>
      <c r="H4334" s="3"/>
      <c r="I4334" s="3"/>
      <c r="J4334" s="3"/>
      <c r="K4334" s="3"/>
      <c r="L4334" s="3"/>
      <c r="M4334" s="29"/>
      <c r="N4334" s="3"/>
    </row>
    <row r="4335" spans="1:14" s="4" customFormat="1" ht="10.5">
      <c r="A4335" s="34"/>
      <c r="B4335" s="2"/>
      <c r="C4335" s="3"/>
      <c r="D4335" s="3"/>
      <c r="E4335" s="3"/>
      <c r="F4335" s="3"/>
      <c r="G4335" s="3"/>
      <c r="H4335" s="3"/>
      <c r="I4335" s="3"/>
      <c r="J4335" s="3"/>
      <c r="K4335" s="3"/>
      <c r="L4335" s="3"/>
      <c r="M4335" s="29"/>
      <c r="N4335" s="3"/>
    </row>
    <row r="4336" spans="1:14" s="4" customFormat="1" ht="10.5">
      <c r="A4336" s="34"/>
      <c r="B4336" s="2"/>
      <c r="C4336" s="3"/>
      <c r="D4336" s="3"/>
      <c r="E4336" s="3"/>
      <c r="F4336" s="3"/>
      <c r="G4336" s="3"/>
      <c r="H4336" s="3"/>
      <c r="I4336" s="3"/>
      <c r="J4336" s="3"/>
      <c r="K4336" s="3"/>
      <c r="L4336" s="3"/>
      <c r="M4336" s="29"/>
      <c r="N4336" s="3"/>
    </row>
    <row r="4337" spans="1:14" s="4" customFormat="1" ht="10.5">
      <c r="A4337" s="34"/>
      <c r="B4337" s="2"/>
      <c r="C4337" s="3"/>
      <c r="D4337" s="3"/>
      <c r="E4337" s="3"/>
      <c r="F4337" s="3"/>
      <c r="G4337" s="3"/>
      <c r="H4337" s="3"/>
      <c r="I4337" s="3"/>
      <c r="J4337" s="3"/>
      <c r="K4337" s="3"/>
      <c r="L4337" s="3"/>
      <c r="M4337" s="29"/>
      <c r="N4337" s="3"/>
    </row>
    <row r="4338" spans="1:14" s="4" customFormat="1" ht="10.5">
      <c r="A4338" s="34"/>
      <c r="B4338" s="2"/>
      <c r="C4338" s="3"/>
      <c r="D4338" s="3"/>
      <c r="E4338" s="3"/>
      <c r="F4338" s="3"/>
      <c r="G4338" s="3"/>
      <c r="H4338" s="3"/>
      <c r="I4338" s="3"/>
      <c r="J4338" s="3"/>
      <c r="K4338" s="3"/>
      <c r="L4338" s="3"/>
      <c r="M4338" s="29"/>
      <c r="N4338" s="3"/>
    </row>
    <row r="4339" spans="1:14" s="4" customFormat="1" ht="10.5">
      <c r="A4339" s="34"/>
      <c r="B4339" s="2"/>
      <c r="C4339" s="3"/>
      <c r="D4339" s="3"/>
      <c r="E4339" s="3"/>
      <c r="F4339" s="3"/>
      <c r="G4339" s="3"/>
      <c r="H4339" s="3"/>
      <c r="I4339" s="3"/>
      <c r="J4339" s="3"/>
      <c r="K4339" s="3"/>
      <c r="L4339" s="3"/>
      <c r="M4339" s="29"/>
      <c r="N4339" s="3"/>
    </row>
    <row r="4340" spans="1:14" s="4" customFormat="1" ht="10.5">
      <c r="A4340" s="34"/>
      <c r="B4340" s="2"/>
      <c r="C4340" s="3"/>
      <c r="D4340" s="3"/>
      <c r="E4340" s="3"/>
      <c r="F4340" s="3"/>
      <c r="G4340" s="3"/>
      <c r="H4340" s="3"/>
      <c r="I4340" s="3"/>
      <c r="J4340" s="3"/>
      <c r="K4340" s="3"/>
      <c r="L4340" s="3"/>
      <c r="M4340" s="29"/>
      <c r="N4340" s="3"/>
    </row>
    <row r="4341" spans="1:14" s="4" customFormat="1" ht="10.5">
      <c r="A4341" s="34"/>
      <c r="B4341" s="2"/>
      <c r="C4341" s="3"/>
      <c r="D4341" s="3"/>
      <c r="E4341" s="3"/>
      <c r="F4341" s="3"/>
      <c r="G4341" s="3"/>
      <c r="H4341" s="3"/>
      <c r="I4341" s="3"/>
      <c r="J4341" s="3"/>
      <c r="K4341" s="3"/>
      <c r="L4341" s="3"/>
      <c r="M4341" s="29"/>
      <c r="N4341" s="3"/>
    </row>
    <row r="4342" spans="1:14" s="4" customFormat="1" ht="10.5">
      <c r="A4342" s="34"/>
      <c r="B4342" s="2"/>
      <c r="C4342" s="3"/>
      <c r="D4342" s="3"/>
      <c r="E4342" s="3"/>
      <c r="F4342" s="3"/>
      <c r="G4342" s="3"/>
      <c r="H4342" s="3"/>
      <c r="I4342" s="3"/>
      <c r="J4342" s="3"/>
      <c r="K4342" s="3"/>
      <c r="L4342" s="3"/>
      <c r="M4342" s="29"/>
      <c r="N4342" s="3"/>
    </row>
    <row r="4343" spans="1:14" s="4" customFormat="1" ht="10.5">
      <c r="A4343" s="34"/>
      <c r="B4343" s="2"/>
      <c r="C4343" s="3"/>
      <c r="D4343" s="3"/>
      <c r="E4343" s="3"/>
      <c r="F4343" s="3"/>
      <c r="G4343" s="3"/>
      <c r="H4343" s="3"/>
      <c r="I4343" s="3"/>
      <c r="J4343" s="3"/>
      <c r="K4343" s="3"/>
      <c r="L4343" s="3"/>
      <c r="M4343" s="29"/>
      <c r="N4343" s="3"/>
    </row>
    <row r="4344" spans="1:14" s="4" customFormat="1" ht="10.5">
      <c r="A4344" s="34"/>
      <c r="B4344" s="2"/>
      <c r="C4344" s="3"/>
      <c r="D4344" s="3"/>
      <c r="E4344" s="3"/>
      <c r="F4344" s="3"/>
      <c r="G4344" s="3"/>
      <c r="H4344" s="3"/>
      <c r="I4344" s="3"/>
      <c r="J4344" s="3"/>
      <c r="K4344" s="3"/>
      <c r="L4344" s="3"/>
      <c r="M4344" s="29"/>
      <c r="N4344" s="3"/>
    </row>
    <row r="4345" spans="1:14" s="4" customFormat="1" ht="10.5">
      <c r="A4345" s="34"/>
      <c r="B4345" s="2"/>
      <c r="C4345" s="3"/>
      <c r="D4345" s="3"/>
      <c r="E4345" s="3"/>
      <c r="F4345" s="3"/>
      <c r="G4345" s="3"/>
      <c r="H4345" s="3"/>
      <c r="I4345" s="3"/>
      <c r="J4345" s="3"/>
      <c r="K4345" s="3"/>
      <c r="L4345" s="3"/>
      <c r="M4345" s="29"/>
      <c r="N4345" s="3"/>
    </row>
    <row r="4346" spans="1:14" s="4" customFormat="1" ht="10.5">
      <c r="A4346" s="34"/>
      <c r="B4346" s="2"/>
      <c r="C4346" s="3"/>
      <c r="D4346" s="3"/>
      <c r="E4346" s="3"/>
      <c r="F4346" s="3"/>
      <c r="G4346" s="3"/>
      <c r="H4346" s="3"/>
      <c r="I4346" s="3"/>
      <c r="J4346" s="3"/>
      <c r="K4346" s="3"/>
      <c r="L4346" s="3"/>
      <c r="M4346" s="29"/>
      <c r="N4346" s="3"/>
    </row>
    <row r="4347" spans="1:14" s="4" customFormat="1" ht="10.5">
      <c r="A4347" s="34"/>
      <c r="B4347" s="2"/>
      <c r="C4347" s="3"/>
      <c r="D4347" s="3"/>
      <c r="E4347" s="3"/>
      <c r="F4347" s="3"/>
      <c r="G4347" s="3"/>
      <c r="H4347" s="3"/>
      <c r="I4347" s="3"/>
      <c r="J4347" s="3"/>
      <c r="K4347" s="3"/>
      <c r="L4347" s="3"/>
      <c r="M4347" s="29"/>
      <c r="N4347" s="3"/>
    </row>
    <row r="4348" spans="1:14" s="4" customFormat="1" ht="10.5">
      <c r="A4348" s="34"/>
      <c r="B4348" s="2"/>
      <c r="C4348" s="3"/>
      <c r="D4348" s="3"/>
      <c r="E4348" s="3"/>
      <c r="F4348" s="3"/>
      <c r="G4348" s="3"/>
      <c r="H4348" s="3"/>
      <c r="I4348" s="3"/>
      <c r="J4348" s="3"/>
      <c r="K4348" s="3"/>
      <c r="L4348" s="3"/>
      <c r="M4348" s="29"/>
      <c r="N4348" s="3"/>
    </row>
    <row r="4349" spans="1:14" s="4" customFormat="1" ht="10.5">
      <c r="A4349" s="34"/>
      <c r="B4349" s="2"/>
      <c r="C4349" s="3"/>
      <c r="D4349" s="3"/>
      <c r="E4349" s="3"/>
      <c r="F4349" s="3"/>
      <c r="G4349" s="3"/>
      <c r="H4349" s="3"/>
      <c r="I4349" s="3"/>
      <c r="J4349" s="3"/>
      <c r="K4349" s="3"/>
      <c r="L4349" s="3"/>
      <c r="M4349" s="29"/>
      <c r="N4349" s="3"/>
    </row>
    <row r="4350" spans="1:14" s="4" customFormat="1" ht="10.5">
      <c r="A4350" s="34"/>
      <c r="B4350" s="2"/>
      <c r="C4350" s="3"/>
      <c r="D4350" s="3"/>
      <c r="E4350" s="3"/>
      <c r="F4350" s="3"/>
      <c r="G4350" s="3"/>
      <c r="H4350" s="3"/>
      <c r="I4350" s="3"/>
      <c r="J4350" s="3"/>
      <c r="K4350" s="3"/>
      <c r="L4350" s="3"/>
      <c r="M4350" s="29"/>
      <c r="N4350" s="3"/>
    </row>
    <row r="4351" spans="1:14" s="4" customFormat="1" ht="10.5">
      <c r="A4351" s="34"/>
      <c r="B4351" s="2"/>
      <c r="C4351" s="3"/>
      <c r="D4351" s="3"/>
      <c r="E4351" s="3"/>
      <c r="F4351" s="3"/>
      <c r="G4351" s="3"/>
      <c r="H4351" s="3"/>
      <c r="I4351" s="3"/>
      <c r="J4351" s="3"/>
      <c r="K4351" s="3"/>
      <c r="L4351" s="3"/>
      <c r="M4351" s="29"/>
      <c r="N4351" s="3"/>
    </row>
    <row r="4352" spans="1:14" s="4" customFormat="1" ht="10.5">
      <c r="A4352" s="34"/>
      <c r="B4352" s="2"/>
      <c r="C4352" s="3"/>
      <c r="D4352" s="3"/>
      <c r="E4352" s="3"/>
      <c r="F4352" s="3"/>
      <c r="G4352" s="3"/>
      <c r="H4352" s="3"/>
      <c r="I4352" s="3"/>
      <c r="J4352" s="3"/>
      <c r="K4352" s="3"/>
      <c r="L4352" s="3"/>
      <c r="M4352" s="29"/>
      <c r="N4352" s="3"/>
    </row>
    <row r="4353" spans="1:14" s="4" customFormat="1" ht="10.5">
      <c r="A4353" s="34"/>
      <c r="B4353" s="2"/>
      <c r="C4353" s="3"/>
      <c r="D4353" s="3"/>
      <c r="E4353" s="3"/>
      <c r="F4353" s="3"/>
      <c r="G4353" s="3"/>
      <c r="H4353" s="3"/>
      <c r="I4353" s="3"/>
      <c r="J4353" s="3"/>
      <c r="K4353" s="3"/>
      <c r="L4353" s="3"/>
      <c r="M4353" s="29"/>
      <c r="N4353" s="3"/>
    </row>
    <row r="4354" spans="1:14" s="4" customFormat="1" ht="10.5">
      <c r="A4354" s="34"/>
      <c r="B4354" s="2"/>
      <c r="C4354" s="3"/>
      <c r="D4354" s="3"/>
      <c r="E4354" s="3"/>
      <c r="F4354" s="3"/>
      <c r="G4354" s="3"/>
      <c r="H4354" s="3"/>
      <c r="I4354" s="3"/>
      <c r="J4354" s="3"/>
      <c r="K4354" s="3"/>
      <c r="L4354" s="3"/>
      <c r="M4354" s="29"/>
      <c r="N4354" s="3"/>
    </row>
    <row r="4355" spans="1:14" s="4" customFormat="1" ht="10.5">
      <c r="A4355" s="34"/>
      <c r="B4355" s="2"/>
      <c r="C4355" s="3"/>
      <c r="D4355" s="3"/>
      <c r="E4355" s="3"/>
      <c r="F4355" s="3"/>
      <c r="G4355" s="3"/>
      <c r="H4355" s="3"/>
      <c r="I4355" s="3"/>
      <c r="J4355" s="3"/>
      <c r="K4355" s="3"/>
      <c r="L4355" s="3"/>
      <c r="M4355" s="29"/>
      <c r="N4355" s="3"/>
    </row>
    <row r="4356" spans="1:14" s="4" customFormat="1" ht="10.5">
      <c r="A4356" s="34"/>
      <c r="B4356" s="2"/>
      <c r="C4356" s="3"/>
      <c r="D4356" s="3"/>
      <c r="E4356" s="3"/>
      <c r="F4356" s="3"/>
      <c r="G4356" s="3"/>
      <c r="H4356" s="3"/>
      <c r="I4356" s="3"/>
      <c r="J4356" s="3"/>
      <c r="K4356" s="3"/>
      <c r="L4356" s="3"/>
      <c r="M4356" s="29"/>
      <c r="N4356" s="3"/>
    </row>
    <row r="4357" spans="1:14" s="4" customFormat="1" ht="10.5">
      <c r="A4357" s="34"/>
      <c r="B4357" s="2"/>
      <c r="C4357" s="3"/>
      <c r="D4357" s="3"/>
      <c r="E4357" s="3"/>
      <c r="F4357" s="3"/>
      <c r="G4357" s="3"/>
      <c r="H4357" s="3"/>
      <c r="I4357" s="3"/>
      <c r="J4357" s="3"/>
      <c r="K4357" s="3"/>
      <c r="L4357" s="3"/>
      <c r="M4357" s="29"/>
      <c r="N4357" s="3"/>
    </row>
    <row r="4358" spans="1:14" s="4" customFormat="1" ht="10.5">
      <c r="A4358" s="34"/>
      <c r="B4358" s="2"/>
      <c r="C4358" s="3"/>
      <c r="D4358" s="3"/>
      <c r="E4358" s="3"/>
      <c r="F4358" s="3"/>
      <c r="G4358" s="3"/>
      <c r="H4358" s="3"/>
      <c r="I4358" s="3"/>
      <c r="J4358" s="3"/>
      <c r="K4358" s="3"/>
      <c r="L4358" s="3"/>
      <c r="M4358" s="29"/>
      <c r="N4358" s="3"/>
    </row>
    <row r="4359" spans="1:14" s="4" customFormat="1" ht="10.5">
      <c r="A4359" s="34"/>
      <c r="B4359" s="2"/>
      <c r="C4359" s="3"/>
      <c r="D4359" s="3"/>
      <c r="E4359" s="3"/>
      <c r="F4359" s="3"/>
      <c r="G4359" s="3"/>
      <c r="H4359" s="3"/>
      <c r="I4359" s="3"/>
      <c r="J4359" s="3"/>
      <c r="K4359" s="3"/>
      <c r="L4359" s="3"/>
      <c r="M4359" s="29"/>
      <c r="N4359" s="3"/>
    </row>
    <row r="4360" spans="1:14" s="4" customFormat="1" ht="10.5">
      <c r="A4360" s="34"/>
      <c r="B4360" s="2"/>
      <c r="C4360" s="3"/>
      <c r="D4360" s="3"/>
      <c r="E4360" s="3"/>
      <c r="F4360" s="3"/>
      <c r="G4360" s="3"/>
      <c r="H4360" s="3"/>
      <c r="I4360" s="3"/>
      <c r="J4360" s="3"/>
      <c r="K4360" s="3"/>
      <c r="L4360" s="3"/>
      <c r="M4360" s="29"/>
      <c r="N4360" s="3"/>
    </row>
    <row r="4361" spans="1:14" s="4" customFormat="1" ht="10.5">
      <c r="A4361" s="34"/>
      <c r="B4361" s="2"/>
      <c r="C4361" s="3"/>
      <c r="D4361" s="3"/>
      <c r="E4361" s="3"/>
      <c r="F4361" s="3"/>
      <c r="G4361" s="3"/>
      <c r="H4361" s="3"/>
      <c r="I4361" s="3"/>
      <c r="J4361" s="3"/>
      <c r="K4361" s="3"/>
      <c r="L4361" s="3"/>
      <c r="M4361" s="29"/>
      <c r="N4361" s="3"/>
    </row>
    <row r="4362" spans="1:14" s="4" customFormat="1" ht="10.5">
      <c r="A4362" s="34"/>
      <c r="B4362" s="2"/>
      <c r="C4362" s="3"/>
      <c r="D4362" s="3"/>
      <c r="E4362" s="3"/>
      <c r="F4362" s="3"/>
      <c r="G4362" s="3"/>
      <c r="H4362" s="3"/>
      <c r="I4362" s="3"/>
      <c r="J4362" s="3"/>
      <c r="K4362" s="3"/>
      <c r="L4362" s="3"/>
      <c r="M4362" s="29"/>
      <c r="N4362" s="3"/>
    </row>
    <row r="4363" spans="1:14" s="4" customFormat="1" ht="10.5">
      <c r="A4363" s="34"/>
      <c r="B4363" s="2"/>
      <c r="C4363" s="3"/>
      <c r="D4363" s="3"/>
      <c r="E4363" s="3"/>
      <c r="F4363" s="3"/>
      <c r="G4363" s="3"/>
      <c r="H4363" s="3"/>
      <c r="I4363" s="3"/>
      <c r="J4363" s="3"/>
      <c r="K4363" s="3"/>
      <c r="L4363" s="3"/>
      <c r="M4363" s="29"/>
      <c r="N4363" s="3"/>
    </row>
    <row r="4364" spans="1:14" s="4" customFormat="1" ht="10.5">
      <c r="A4364" s="34"/>
      <c r="B4364" s="2"/>
      <c r="C4364" s="3"/>
      <c r="D4364" s="3"/>
      <c r="E4364" s="3"/>
      <c r="F4364" s="3"/>
      <c r="G4364" s="3"/>
      <c r="H4364" s="3"/>
      <c r="I4364" s="3"/>
      <c r="J4364" s="3"/>
      <c r="K4364" s="3"/>
      <c r="L4364" s="3"/>
      <c r="M4364" s="29"/>
      <c r="N4364" s="3"/>
    </row>
    <row r="4365" spans="1:14" s="4" customFormat="1" ht="10.5">
      <c r="A4365" s="34"/>
      <c r="B4365" s="2"/>
      <c r="C4365" s="3"/>
      <c r="D4365" s="3"/>
      <c r="E4365" s="3"/>
      <c r="F4365" s="3"/>
      <c r="G4365" s="3"/>
      <c r="H4365" s="3"/>
      <c r="I4365" s="3"/>
      <c r="J4365" s="3"/>
      <c r="K4365" s="3"/>
      <c r="L4365" s="3"/>
      <c r="M4365" s="29"/>
      <c r="N4365" s="3"/>
    </row>
    <row r="4366" spans="1:14" s="4" customFormat="1" ht="10.5">
      <c r="A4366" s="34"/>
      <c r="B4366" s="2"/>
      <c r="C4366" s="3"/>
      <c r="D4366" s="3"/>
      <c r="E4366" s="3"/>
      <c r="F4366" s="3"/>
      <c r="G4366" s="3"/>
      <c r="H4366" s="3"/>
      <c r="I4366" s="3"/>
      <c r="J4366" s="3"/>
      <c r="K4366" s="3"/>
      <c r="L4366" s="3"/>
      <c r="M4366" s="29"/>
      <c r="N4366" s="3"/>
    </row>
    <row r="4367" spans="1:14" s="4" customFormat="1" ht="10.5">
      <c r="A4367" s="34"/>
      <c r="B4367" s="2"/>
      <c r="C4367" s="3"/>
      <c r="D4367" s="3"/>
      <c r="E4367" s="3"/>
      <c r="F4367" s="3"/>
      <c r="G4367" s="3"/>
      <c r="H4367" s="3"/>
      <c r="I4367" s="3"/>
      <c r="J4367" s="3"/>
      <c r="K4367" s="3"/>
      <c r="L4367" s="3"/>
      <c r="M4367" s="29"/>
      <c r="N4367" s="3"/>
    </row>
    <row r="4368" spans="1:14" s="4" customFormat="1" ht="10.5">
      <c r="A4368" s="34"/>
      <c r="B4368" s="2"/>
      <c r="C4368" s="3"/>
      <c r="D4368" s="3"/>
      <c r="E4368" s="3"/>
      <c r="F4368" s="3"/>
      <c r="G4368" s="3"/>
      <c r="H4368" s="3"/>
      <c r="I4368" s="3"/>
      <c r="J4368" s="3"/>
      <c r="K4368" s="3"/>
      <c r="L4368" s="3"/>
      <c r="M4368" s="29"/>
      <c r="N4368" s="3"/>
    </row>
    <row r="4369" spans="1:14" s="4" customFormat="1" ht="10.5">
      <c r="A4369" s="34"/>
      <c r="B4369" s="2"/>
      <c r="C4369" s="3"/>
      <c r="D4369" s="3"/>
      <c r="E4369" s="3"/>
      <c r="F4369" s="3"/>
      <c r="G4369" s="3"/>
      <c r="H4369" s="3"/>
      <c r="I4369" s="3"/>
      <c r="J4369" s="3"/>
      <c r="K4369" s="3"/>
      <c r="L4369" s="3"/>
      <c r="M4369" s="29"/>
      <c r="N4369" s="3"/>
    </row>
    <row r="4370" spans="1:14" s="4" customFormat="1" ht="10.5">
      <c r="A4370" s="34"/>
      <c r="B4370" s="2"/>
      <c r="C4370" s="3"/>
      <c r="D4370" s="3"/>
      <c r="E4370" s="3"/>
      <c r="F4370" s="3"/>
      <c r="G4370" s="3"/>
      <c r="H4370" s="3"/>
      <c r="I4370" s="3"/>
      <c r="J4370" s="3"/>
      <c r="K4370" s="3"/>
      <c r="L4370" s="3"/>
      <c r="M4370" s="29"/>
      <c r="N4370" s="3"/>
    </row>
    <row r="4371" spans="1:14" s="4" customFormat="1" ht="10.5">
      <c r="A4371" s="34"/>
      <c r="B4371" s="2"/>
      <c r="C4371" s="3"/>
      <c r="D4371" s="3"/>
      <c r="E4371" s="3"/>
      <c r="F4371" s="3"/>
      <c r="G4371" s="3"/>
      <c r="H4371" s="3"/>
      <c r="I4371" s="3"/>
      <c r="J4371" s="3"/>
      <c r="K4371" s="3"/>
      <c r="L4371" s="3"/>
      <c r="M4371" s="29"/>
      <c r="N4371" s="3"/>
    </row>
    <row r="4372" spans="1:14" s="4" customFormat="1" ht="10.5">
      <c r="A4372" s="34"/>
      <c r="B4372" s="2"/>
      <c r="C4372" s="3"/>
      <c r="D4372" s="3"/>
      <c r="E4372" s="3"/>
      <c r="F4372" s="3"/>
      <c r="G4372" s="3"/>
      <c r="H4372" s="3"/>
      <c r="I4372" s="3"/>
      <c r="J4372" s="3"/>
      <c r="K4372" s="3"/>
      <c r="L4372" s="3"/>
      <c r="M4372" s="29"/>
      <c r="N4372" s="3"/>
    </row>
    <row r="4373" spans="1:14" s="4" customFormat="1" ht="10.5">
      <c r="A4373" s="34"/>
      <c r="B4373" s="2"/>
      <c r="C4373" s="3"/>
      <c r="D4373" s="3"/>
      <c r="E4373" s="3"/>
      <c r="F4373" s="3"/>
      <c r="G4373" s="3"/>
      <c r="H4373" s="3"/>
      <c r="I4373" s="3"/>
      <c r="J4373" s="3"/>
      <c r="K4373" s="3"/>
      <c r="L4373" s="3"/>
      <c r="M4373" s="29"/>
      <c r="N4373" s="3"/>
    </row>
    <row r="4374" spans="1:14" s="4" customFormat="1" ht="10.5">
      <c r="A4374" s="34"/>
      <c r="B4374" s="2"/>
      <c r="C4374" s="3"/>
      <c r="D4374" s="3"/>
      <c r="E4374" s="3"/>
      <c r="F4374" s="3"/>
      <c r="G4374" s="3"/>
      <c r="H4374" s="3"/>
      <c r="I4374" s="3"/>
      <c r="J4374" s="3"/>
      <c r="K4374" s="3"/>
      <c r="L4374" s="3"/>
      <c r="M4374" s="29"/>
      <c r="N4374" s="3"/>
    </row>
    <row r="4375" spans="1:14" s="4" customFormat="1" ht="10.5">
      <c r="A4375" s="34"/>
      <c r="B4375" s="2"/>
      <c r="C4375" s="3"/>
      <c r="D4375" s="3"/>
      <c r="E4375" s="3"/>
      <c r="F4375" s="3"/>
      <c r="G4375" s="3"/>
      <c r="H4375" s="3"/>
      <c r="I4375" s="3"/>
      <c r="J4375" s="3"/>
      <c r="K4375" s="3"/>
      <c r="L4375" s="3"/>
      <c r="M4375" s="29"/>
      <c r="N4375" s="3"/>
    </row>
    <row r="4376" spans="1:14" s="4" customFormat="1" ht="10.5">
      <c r="A4376" s="34"/>
      <c r="B4376" s="2"/>
      <c r="C4376" s="3"/>
      <c r="D4376" s="3"/>
      <c r="E4376" s="3"/>
      <c r="F4376" s="3"/>
      <c r="G4376" s="3"/>
      <c r="H4376" s="3"/>
      <c r="I4376" s="3"/>
      <c r="J4376" s="3"/>
      <c r="K4376" s="3"/>
      <c r="L4376" s="3"/>
      <c r="M4376" s="29"/>
      <c r="N4376" s="3"/>
    </row>
    <row r="4377" spans="1:14" s="4" customFormat="1" ht="10.5">
      <c r="A4377" s="34"/>
      <c r="B4377" s="2"/>
      <c r="C4377" s="3"/>
      <c r="D4377" s="3"/>
      <c r="E4377" s="3"/>
      <c r="F4377" s="3"/>
      <c r="G4377" s="3"/>
      <c r="H4377" s="3"/>
      <c r="I4377" s="3"/>
      <c r="J4377" s="3"/>
      <c r="K4377" s="3"/>
      <c r="L4377" s="3"/>
      <c r="M4377" s="29"/>
      <c r="N4377" s="3"/>
    </row>
    <row r="4378" spans="1:14" s="4" customFormat="1" ht="10.5">
      <c r="A4378" s="34"/>
      <c r="B4378" s="2"/>
      <c r="C4378" s="3"/>
      <c r="D4378" s="3"/>
      <c r="E4378" s="3"/>
      <c r="F4378" s="3"/>
      <c r="G4378" s="3"/>
      <c r="H4378" s="3"/>
      <c r="I4378" s="3"/>
      <c r="J4378" s="3"/>
      <c r="K4378" s="3"/>
      <c r="L4378" s="3"/>
      <c r="M4378" s="29"/>
      <c r="N4378" s="3"/>
    </row>
    <row r="4379" spans="1:14" s="4" customFormat="1" ht="10.5">
      <c r="A4379" s="34"/>
      <c r="B4379" s="2"/>
      <c r="C4379" s="3"/>
      <c r="D4379" s="3"/>
      <c r="E4379" s="3"/>
      <c r="F4379" s="3"/>
      <c r="G4379" s="3"/>
      <c r="H4379" s="3"/>
      <c r="I4379" s="3"/>
      <c r="J4379" s="3"/>
      <c r="K4379" s="3"/>
      <c r="L4379" s="3"/>
      <c r="M4379" s="29"/>
      <c r="N4379" s="3"/>
    </row>
    <row r="4380" spans="1:14" s="4" customFormat="1" ht="10.5">
      <c r="A4380" s="34"/>
      <c r="B4380" s="2"/>
      <c r="C4380" s="3"/>
      <c r="D4380" s="3"/>
      <c r="E4380" s="3"/>
      <c r="F4380" s="3"/>
      <c r="G4380" s="3"/>
      <c r="H4380" s="3"/>
      <c r="I4380" s="3"/>
      <c r="J4380" s="3"/>
      <c r="K4380" s="3"/>
      <c r="L4380" s="3"/>
      <c r="M4380" s="29"/>
      <c r="N4380" s="3"/>
    </row>
    <row r="4381" spans="1:14" s="4" customFormat="1" ht="10.5">
      <c r="A4381" s="34"/>
      <c r="B4381" s="2"/>
      <c r="C4381" s="3"/>
      <c r="D4381" s="3"/>
      <c r="E4381" s="3"/>
      <c r="F4381" s="3"/>
      <c r="G4381" s="3"/>
      <c r="H4381" s="3"/>
      <c r="I4381" s="3"/>
      <c r="J4381" s="3"/>
      <c r="K4381" s="3"/>
      <c r="L4381" s="3"/>
      <c r="M4381" s="29"/>
      <c r="N4381" s="3"/>
    </row>
    <row r="4382" spans="1:14" s="4" customFormat="1" ht="10.5">
      <c r="A4382" s="34"/>
      <c r="B4382" s="2"/>
      <c r="C4382" s="3"/>
      <c r="D4382" s="3"/>
      <c r="E4382" s="3"/>
      <c r="F4382" s="3"/>
      <c r="G4382" s="3"/>
      <c r="H4382" s="3"/>
      <c r="I4382" s="3"/>
      <c r="J4382" s="3"/>
      <c r="K4382" s="3"/>
      <c r="L4382" s="3"/>
      <c r="M4382" s="29"/>
      <c r="N4382" s="3"/>
    </row>
    <row r="4383" spans="1:14" s="4" customFormat="1" ht="10.5">
      <c r="A4383" s="34"/>
      <c r="B4383" s="2"/>
      <c r="C4383" s="3"/>
      <c r="D4383" s="3"/>
      <c r="E4383" s="3"/>
      <c r="F4383" s="3"/>
      <c r="G4383" s="3"/>
      <c r="H4383" s="3"/>
      <c r="I4383" s="3"/>
      <c r="J4383" s="3"/>
      <c r="K4383" s="3"/>
      <c r="L4383" s="3"/>
      <c r="M4383" s="29"/>
      <c r="N4383" s="3"/>
    </row>
    <row r="4384" spans="1:14" s="4" customFormat="1" ht="10.5">
      <c r="A4384" s="34"/>
      <c r="B4384" s="2"/>
      <c r="C4384" s="3"/>
      <c r="D4384" s="3"/>
      <c r="E4384" s="3"/>
      <c r="F4384" s="3"/>
      <c r="G4384" s="3"/>
      <c r="H4384" s="3"/>
      <c r="I4384" s="3"/>
      <c r="J4384" s="3"/>
      <c r="K4384" s="3"/>
      <c r="L4384" s="3"/>
      <c r="M4384" s="29"/>
      <c r="N4384" s="3"/>
    </row>
    <row r="4385" spans="1:14" s="4" customFormat="1" ht="10.5">
      <c r="A4385" s="34"/>
      <c r="B4385" s="2"/>
      <c r="C4385" s="3"/>
      <c r="D4385" s="3"/>
      <c r="E4385" s="3"/>
      <c r="F4385" s="3"/>
      <c r="G4385" s="3"/>
      <c r="H4385" s="3"/>
      <c r="I4385" s="3"/>
      <c r="J4385" s="3"/>
      <c r="K4385" s="3"/>
      <c r="L4385" s="3"/>
      <c r="M4385" s="29"/>
      <c r="N4385" s="3"/>
    </row>
    <row r="4386" spans="1:14" s="4" customFormat="1" ht="10.5">
      <c r="A4386" s="34"/>
      <c r="B4386" s="2"/>
      <c r="C4386" s="3"/>
      <c r="D4386" s="3"/>
      <c r="E4386" s="3"/>
      <c r="F4386" s="3"/>
      <c r="G4386" s="3"/>
      <c r="H4386" s="3"/>
      <c r="I4386" s="3"/>
      <c r="J4386" s="3"/>
      <c r="K4386" s="3"/>
      <c r="L4386" s="3"/>
      <c r="M4386" s="29"/>
      <c r="N4386" s="3"/>
    </row>
    <row r="4387" spans="1:14" s="4" customFormat="1" ht="10.5">
      <c r="A4387" s="34"/>
      <c r="B4387" s="2"/>
      <c r="C4387" s="3"/>
      <c r="D4387" s="3"/>
      <c r="E4387" s="3"/>
      <c r="F4387" s="3"/>
      <c r="G4387" s="3"/>
      <c r="H4387" s="3"/>
      <c r="I4387" s="3"/>
      <c r="J4387" s="3"/>
      <c r="K4387" s="3"/>
      <c r="L4387" s="3"/>
      <c r="M4387" s="29"/>
      <c r="N4387" s="3"/>
    </row>
    <row r="4388" spans="1:14" s="4" customFormat="1" ht="10.5">
      <c r="A4388" s="34"/>
      <c r="B4388" s="2"/>
      <c r="C4388" s="3"/>
      <c r="D4388" s="3"/>
      <c r="E4388" s="3"/>
      <c r="F4388" s="3"/>
      <c r="G4388" s="3"/>
      <c r="H4388" s="3"/>
      <c r="I4388" s="3"/>
      <c r="J4388" s="3"/>
      <c r="K4388" s="3"/>
      <c r="L4388" s="3"/>
      <c r="M4388" s="29"/>
      <c r="N4388" s="3"/>
    </row>
    <row r="4389" spans="1:14" s="4" customFormat="1" ht="10.5">
      <c r="A4389" s="34"/>
      <c r="B4389" s="2"/>
      <c r="C4389" s="3"/>
      <c r="D4389" s="3"/>
      <c r="E4389" s="3"/>
      <c r="F4389" s="3"/>
      <c r="G4389" s="3"/>
      <c r="H4389" s="3"/>
      <c r="I4389" s="3"/>
      <c r="J4389" s="3"/>
      <c r="K4389" s="3"/>
      <c r="L4389" s="3"/>
      <c r="M4389" s="29"/>
      <c r="N4389" s="3"/>
    </row>
    <row r="4390" spans="1:14" s="4" customFormat="1" ht="10.5">
      <c r="A4390" s="34"/>
      <c r="B4390" s="2"/>
      <c r="C4390" s="3"/>
      <c r="D4390" s="3"/>
      <c r="E4390" s="3"/>
      <c r="F4390" s="3"/>
      <c r="G4390" s="3"/>
      <c r="H4390" s="3"/>
      <c r="I4390" s="3"/>
      <c r="J4390" s="3"/>
      <c r="K4390" s="3"/>
      <c r="L4390" s="3"/>
      <c r="M4390" s="29"/>
      <c r="N4390" s="3"/>
    </row>
    <row r="4391" spans="1:14" s="4" customFormat="1" ht="10.5">
      <c r="A4391" s="34"/>
      <c r="B4391" s="2"/>
      <c r="C4391" s="3"/>
      <c r="D4391" s="3"/>
      <c r="E4391" s="3"/>
      <c r="F4391" s="3"/>
      <c r="G4391" s="3"/>
      <c r="H4391" s="3"/>
      <c r="I4391" s="3"/>
      <c r="J4391" s="3"/>
      <c r="K4391" s="3"/>
      <c r="L4391" s="3"/>
      <c r="M4391" s="29"/>
      <c r="N4391" s="3"/>
    </row>
    <row r="4392" spans="1:14" s="4" customFormat="1" ht="10.5">
      <c r="A4392" s="34"/>
      <c r="B4392" s="2"/>
      <c r="C4392" s="3"/>
      <c r="D4392" s="3"/>
      <c r="E4392" s="3"/>
      <c r="F4392" s="3"/>
      <c r="G4392" s="3"/>
      <c r="H4392" s="3"/>
      <c r="I4392" s="3"/>
      <c r="J4392" s="3"/>
      <c r="K4392" s="3"/>
      <c r="L4392" s="3"/>
      <c r="M4392" s="29"/>
      <c r="N4392" s="3"/>
    </row>
    <row r="4393" spans="1:14" s="4" customFormat="1" ht="10.5">
      <c r="A4393" s="34"/>
      <c r="B4393" s="2"/>
      <c r="C4393" s="3"/>
      <c r="D4393" s="3"/>
      <c r="E4393" s="3"/>
      <c r="F4393" s="3"/>
      <c r="G4393" s="3"/>
      <c r="H4393" s="3"/>
      <c r="I4393" s="3"/>
      <c r="J4393" s="3"/>
      <c r="K4393" s="3"/>
      <c r="L4393" s="3"/>
      <c r="M4393" s="29"/>
      <c r="N4393" s="3"/>
    </row>
    <row r="4394" spans="1:14" s="4" customFormat="1" ht="10.5">
      <c r="A4394" s="34"/>
      <c r="B4394" s="2"/>
      <c r="C4394" s="3"/>
      <c r="D4394" s="3"/>
      <c r="E4394" s="3"/>
      <c r="F4394" s="3"/>
      <c r="G4394" s="3"/>
      <c r="H4394" s="3"/>
      <c r="I4394" s="3"/>
      <c r="J4394" s="3"/>
      <c r="K4394" s="3"/>
      <c r="L4394" s="3"/>
      <c r="M4394" s="29"/>
      <c r="N4394" s="3"/>
    </row>
    <row r="4395" spans="1:14" s="4" customFormat="1" ht="10.5">
      <c r="A4395" s="34"/>
      <c r="B4395" s="2"/>
      <c r="C4395" s="3"/>
      <c r="D4395" s="3"/>
      <c r="E4395" s="3"/>
      <c r="F4395" s="3"/>
      <c r="G4395" s="3"/>
      <c r="H4395" s="3"/>
      <c r="I4395" s="3"/>
      <c r="J4395" s="3"/>
      <c r="K4395" s="3"/>
      <c r="L4395" s="3"/>
      <c r="M4395" s="29"/>
      <c r="N4395" s="3"/>
    </row>
    <row r="4396" spans="1:14" s="4" customFormat="1" ht="10.5">
      <c r="A4396" s="34"/>
      <c r="B4396" s="2"/>
      <c r="C4396" s="3"/>
      <c r="D4396" s="3"/>
      <c r="E4396" s="3"/>
      <c r="F4396" s="3"/>
      <c r="G4396" s="3"/>
      <c r="H4396" s="3"/>
      <c r="I4396" s="3"/>
      <c r="J4396" s="3"/>
      <c r="K4396" s="3"/>
      <c r="L4396" s="3"/>
      <c r="M4396" s="29"/>
      <c r="N4396" s="3"/>
    </row>
    <row r="4397" spans="1:14" s="4" customFormat="1" ht="10.5">
      <c r="A4397" s="34"/>
      <c r="B4397" s="2"/>
      <c r="C4397" s="3"/>
      <c r="D4397" s="3"/>
      <c r="E4397" s="3"/>
      <c r="F4397" s="3"/>
      <c r="G4397" s="3"/>
      <c r="H4397" s="3"/>
      <c r="I4397" s="3"/>
      <c r="J4397" s="3"/>
      <c r="K4397" s="3"/>
      <c r="L4397" s="3"/>
      <c r="M4397" s="29"/>
      <c r="N4397" s="3"/>
    </row>
    <row r="4398" spans="1:14" s="4" customFormat="1" ht="10.5">
      <c r="A4398" s="34"/>
      <c r="B4398" s="2"/>
      <c r="C4398" s="3"/>
      <c r="D4398" s="3"/>
      <c r="E4398" s="3"/>
      <c r="F4398" s="3"/>
      <c r="G4398" s="3"/>
      <c r="H4398" s="3"/>
      <c r="I4398" s="3"/>
      <c r="J4398" s="3"/>
      <c r="K4398" s="3"/>
      <c r="L4398" s="3"/>
      <c r="M4398" s="29"/>
      <c r="N4398" s="3"/>
    </row>
    <row r="4399" spans="1:14" s="4" customFormat="1" ht="10.5">
      <c r="A4399" s="34"/>
      <c r="B4399" s="2"/>
      <c r="C4399" s="3"/>
      <c r="D4399" s="3"/>
      <c r="E4399" s="3"/>
      <c r="F4399" s="3"/>
      <c r="G4399" s="3"/>
      <c r="H4399" s="3"/>
      <c r="I4399" s="3"/>
      <c r="J4399" s="3"/>
      <c r="K4399" s="3"/>
      <c r="L4399" s="3"/>
      <c r="M4399" s="29"/>
      <c r="N4399" s="3"/>
    </row>
    <row r="4400" spans="1:14" s="4" customFormat="1" ht="10.5">
      <c r="A4400" s="34"/>
      <c r="B4400" s="2"/>
      <c r="C4400" s="3"/>
      <c r="D4400" s="3"/>
      <c r="E4400" s="3"/>
      <c r="F4400" s="3"/>
      <c r="G4400" s="3"/>
      <c r="H4400" s="3"/>
      <c r="I4400" s="3"/>
      <c r="J4400" s="3"/>
      <c r="K4400" s="3"/>
      <c r="L4400" s="3"/>
      <c r="M4400" s="29"/>
      <c r="N4400" s="3"/>
    </row>
    <row r="4401" spans="1:14" s="4" customFormat="1" ht="10.5">
      <c r="A4401" s="34"/>
      <c r="B4401" s="2"/>
      <c r="C4401" s="3"/>
      <c r="D4401" s="3"/>
      <c r="E4401" s="3"/>
      <c r="F4401" s="3"/>
      <c r="G4401" s="3"/>
      <c r="H4401" s="3"/>
      <c r="I4401" s="3"/>
      <c r="J4401" s="3"/>
      <c r="K4401" s="3"/>
      <c r="L4401" s="3"/>
      <c r="M4401" s="29"/>
      <c r="N4401" s="3"/>
    </row>
    <row r="4402" spans="1:14" s="4" customFormat="1" ht="10.5">
      <c r="A4402" s="34"/>
      <c r="B4402" s="2"/>
      <c r="C4402" s="3"/>
      <c r="D4402" s="3"/>
      <c r="E4402" s="3"/>
      <c r="F4402" s="3"/>
      <c r="G4402" s="3"/>
      <c r="H4402" s="3"/>
      <c r="I4402" s="3"/>
      <c r="J4402" s="3"/>
      <c r="K4402" s="3"/>
      <c r="L4402" s="3"/>
      <c r="M4402" s="29"/>
      <c r="N4402" s="3"/>
    </row>
    <row r="4403" spans="1:14" s="4" customFormat="1" ht="10.5">
      <c r="A4403" s="34"/>
      <c r="B4403" s="2"/>
      <c r="C4403" s="3"/>
      <c r="D4403" s="3"/>
      <c r="E4403" s="3"/>
      <c r="F4403" s="3"/>
      <c r="G4403" s="3"/>
      <c r="H4403" s="3"/>
      <c r="I4403" s="3"/>
      <c r="J4403" s="3"/>
      <c r="K4403" s="3"/>
      <c r="L4403" s="3"/>
      <c r="M4403" s="29"/>
      <c r="N4403" s="3"/>
    </row>
    <row r="4404" spans="1:14" s="4" customFormat="1" ht="10.5">
      <c r="A4404" s="34"/>
      <c r="B4404" s="2"/>
      <c r="C4404" s="3"/>
      <c r="D4404" s="3"/>
      <c r="E4404" s="3"/>
      <c r="F4404" s="3"/>
      <c r="G4404" s="3"/>
      <c r="H4404" s="3"/>
      <c r="I4404" s="3"/>
      <c r="J4404" s="3"/>
      <c r="K4404" s="3"/>
      <c r="L4404" s="3"/>
      <c r="M4404" s="29"/>
      <c r="N4404" s="3"/>
    </row>
    <row r="4405" spans="1:14" s="4" customFormat="1" ht="10.5">
      <c r="A4405" s="34"/>
      <c r="B4405" s="2"/>
      <c r="C4405" s="3"/>
      <c r="D4405" s="3"/>
      <c r="E4405" s="3"/>
      <c r="F4405" s="3"/>
      <c r="G4405" s="3"/>
      <c r="H4405" s="3"/>
      <c r="I4405" s="3"/>
      <c r="J4405" s="3"/>
      <c r="K4405" s="3"/>
      <c r="L4405" s="3"/>
      <c r="M4405" s="29"/>
      <c r="N4405" s="3"/>
    </row>
    <row r="4406" spans="1:14" s="4" customFormat="1" ht="10.5">
      <c r="A4406" s="34"/>
      <c r="B4406" s="2"/>
      <c r="C4406" s="3"/>
      <c r="D4406" s="3"/>
      <c r="E4406" s="3"/>
      <c r="F4406" s="3"/>
      <c r="G4406" s="3"/>
      <c r="H4406" s="3"/>
      <c r="I4406" s="3"/>
      <c r="J4406" s="3"/>
      <c r="K4406" s="3"/>
      <c r="L4406" s="3"/>
      <c r="M4406" s="29"/>
      <c r="N4406" s="3"/>
    </row>
    <row r="4407" spans="1:14" s="4" customFormat="1" ht="10.5">
      <c r="A4407" s="34"/>
      <c r="B4407" s="2"/>
      <c r="C4407" s="3"/>
      <c r="D4407" s="3"/>
      <c r="E4407" s="3"/>
      <c r="F4407" s="3"/>
      <c r="G4407" s="3"/>
      <c r="H4407" s="3"/>
      <c r="I4407" s="3"/>
      <c r="J4407" s="3"/>
      <c r="K4407" s="3"/>
      <c r="L4407" s="3"/>
      <c r="M4407" s="29"/>
      <c r="N4407" s="3"/>
    </row>
    <row r="4408" spans="1:14" s="4" customFormat="1" ht="10.5">
      <c r="A4408" s="34"/>
      <c r="B4408" s="2"/>
      <c r="C4408" s="3"/>
      <c r="D4408" s="3"/>
      <c r="E4408" s="3"/>
      <c r="F4408" s="3"/>
      <c r="G4408" s="3"/>
      <c r="H4408" s="3"/>
      <c r="I4408" s="3"/>
      <c r="J4408" s="3"/>
      <c r="K4408" s="3"/>
      <c r="L4408" s="3"/>
      <c r="M4408" s="29"/>
      <c r="N4408" s="3"/>
    </row>
    <row r="4409" spans="1:14" s="4" customFormat="1" ht="10.5">
      <c r="A4409" s="34"/>
      <c r="B4409" s="2"/>
      <c r="C4409" s="3"/>
      <c r="D4409" s="3"/>
      <c r="E4409" s="3"/>
      <c r="F4409" s="3"/>
      <c r="G4409" s="3"/>
      <c r="H4409" s="3"/>
      <c r="I4409" s="3"/>
      <c r="J4409" s="3"/>
      <c r="K4409" s="3"/>
      <c r="L4409" s="3"/>
      <c r="M4409" s="29"/>
      <c r="N4409" s="3"/>
    </row>
    <row r="4410" spans="1:14" s="4" customFormat="1" ht="10.5">
      <c r="A4410" s="34"/>
      <c r="B4410" s="2"/>
      <c r="C4410" s="3"/>
      <c r="D4410" s="3"/>
      <c r="E4410" s="3"/>
      <c r="F4410" s="3"/>
      <c r="G4410" s="3"/>
      <c r="H4410" s="3"/>
      <c r="I4410" s="3"/>
      <c r="J4410" s="3"/>
      <c r="K4410" s="3"/>
      <c r="L4410" s="3"/>
      <c r="M4410" s="29"/>
      <c r="N4410" s="3"/>
    </row>
    <row r="4411" spans="1:14" s="4" customFormat="1" ht="10.5">
      <c r="A4411" s="34"/>
      <c r="B4411" s="2"/>
      <c r="C4411" s="3"/>
      <c r="D4411" s="3"/>
      <c r="E4411" s="3"/>
      <c r="F4411" s="3"/>
      <c r="G4411" s="3"/>
      <c r="H4411" s="3"/>
      <c r="I4411" s="3"/>
      <c r="J4411" s="3"/>
      <c r="K4411" s="3"/>
      <c r="L4411" s="3"/>
      <c r="M4411" s="29"/>
      <c r="N4411" s="3"/>
    </row>
    <row r="4412" spans="1:14" s="4" customFormat="1" ht="10.5">
      <c r="A4412" s="34"/>
      <c r="B4412" s="2"/>
      <c r="C4412" s="3"/>
      <c r="D4412" s="3"/>
      <c r="E4412" s="3"/>
      <c r="F4412" s="3"/>
      <c r="G4412" s="3"/>
      <c r="H4412" s="3"/>
      <c r="I4412" s="3"/>
      <c r="J4412" s="3"/>
      <c r="K4412" s="3"/>
      <c r="L4412" s="3"/>
      <c r="M4412" s="29"/>
      <c r="N4412" s="3"/>
    </row>
    <row r="4413" spans="1:14" s="4" customFormat="1" ht="10.5">
      <c r="A4413" s="34"/>
      <c r="B4413" s="2"/>
      <c r="C4413" s="3"/>
      <c r="D4413" s="3"/>
      <c r="E4413" s="3"/>
      <c r="F4413" s="3"/>
      <c r="G4413" s="3"/>
      <c r="H4413" s="3"/>
      <c r="I4413" s="3"/>
      <c r="J4413" s="3"/>
      <c r="K4413" s="3"/>
      <c r="L4413" s="3"/>
      <c r="M4413" s="29"/>
      <c r="N4413" s="3"/>
    </row>
    <row r="4414" spans="1:14" s="4" customFormat="1" ht="10.5">
      <c r="A4414" s="34"/>
      <c r="B4414" s="2"/>
      <c r="C4414" s="3"/>
      <c r="D4414" s="3"/>
      <c r="E4414" s="3"/>
      <c r="F4414" s="3"/>
      <c r="G4414" s="3"/>
      <c r="H4414" s="3"/>
      <c r="I4414" s="3"/>
      <c r="J4414" s="3"/>
      <c r="K4414" s="3"/>
      <c r="L4414" s="3"/>
      <c r="M4414" s="29"/>
      <c r="N4414" s="3"/>
    </row>
    <row r="4415" spans="1:14" s="4" customFormat="1" ht="10.5">
      <c r="A4415" s="34"/>
      <c r="B4415" s="2"/>
      <c r="C4415" s="3"/>
      <c r="D4415" s="3"/>
      <c r="E4415" s="3"/>
      <c r="F4415" s="3"/>
      <c r="G4415" s="3"/>
      <c r="H4415" s="3"/>
      <c r="I4415" s="3"/>
      <c r="J4415" s="3"/>
      <c r="K4415" s="3"/>
      <c r="L4415" s="3"/>
      <c r="M4415" s="29"/>
      <c r="N4415" s="3"/>
    </row>
    <row r="4416" spans="1:14" s="4" customFormat="1" ht="10.5">
      <c r="A4416" s="34"/>
      <c r="B4416" s="2"/>
      <c r="C4416" s="3"/>
      <c r="D4416" s="3"/>
      <c r="E4416" s="3"/>
      <c r="F4416" s="3"/>
      <c r="G4416" s="3"/>
      <c r="H4416" s="3"/>
      <c r="I4416" s="3"/>
      <c r="J4416" s="3"/>
      <c r="K4416" s="3"/>
      <c r="L4416" s="3"/>
      <c r="M4416" s="29"/>
      <c r="N4416" s="3"/>
    </row>
    <row r="4417" spans="1:14" s="4" customFormat="1" ht="10.5">
      <c r="A4417" s="34"/>
      <c r="B4417" s="2"/>
      <c r="C4417" s="3"/>
      <c r="D4417" s="3"/>
      <c r="E4417" s="3"/>
      <c r="F4417" s="3"/>
      <c r="G4417" s="3"/>
      <c r="H4417" s="3"/>
      <c r="I4417" s="3"/>
      <c r="J4417" s="3"/>
      <c r="K4417" s="3"/>
      <c r="L4417" s="3"/>
      <c r="M4417" s="29"/>
      <c r="N4417" s="3"/>
    </row>
    <row r="4418" spans="1:14" s="4" customFormat="1" ht="10.5">
      <c r="A4418" s="34"/>
      <c r="B4418" s="2"/>
      <c r="C4418" s="3"/>
      <c r="D4418" s="3"/>
      <c r="E4418" s="3"/>
      <c r="F4418" s="3"/>
      <c r="G4418" s="3"/>
      <c r="H4418" s="3"/>
      <c r="I4418" s="3"/>
      <c r="J4418" s="3"/>
      <c r="K4418" s="3"/>
      <c r="L4418" s="3"/>
      <c r="M4418" s="29"/>
      <c r="N4418" s="3"/>
    </row>
    <row r="4419" spans="1:14" s="4" customFormat="1" ht="10.5">
      <c r="A4419" s="34"/>
      <c r="B4419" s="2"/>
      <c r="C4419" s="3"/>
      <c r="D4419" s="3"/>
      <c r="E4419" s="3"/>
      <c r="F4419" s="3"/>
      <c r="G4419" s="3"/>
      <c r="H4419" s="3"/>
      <c r="I4419" s="3"/>
      <c r="J4419" s="3"/>
      <c r="K4419" s="3"/>
      <c r="L4419" s="3"/>
      <c r="M4419" s="29"/>
      <c r="N4419" s="3"/>
    </row>
    <row r="4420" spans="1:14" s="4" customFormat="1" ht="10.5">
      <c r="A4420" s="34"/>
      <c r="B4420" s="2"/>
      <c r="C4420" s="3"/>
      <c r="D4420" s="3"/>
      <c r="E4420" s="3"/>
      <c r="F4420" s="3"/>
      <c r="G4420" s="3"/>
      <c r="H4420" s="3"/>
      <c r="I4420" s="3"/>
      <c r="J4420" s="3"/>
      <c r="K4420" s="3"/>
      <c r="L4420" s="3"/>
      <c r="M4420" s="29"/>
      <c r="N4420" s="3"/>
    </row>
    <row r="4421" spans="1:14" s="4" customFormat="1" ht="10.5">
      <c r="A4421" s="34"/>
      <c r="B4421" s="2"/>
      <c r="C4421" s="3"/>
      <c r="D4421" s="3"/>
      <c r="E4421" s="3"/>
      <c r="F4421" s="3"/>
      <c r="G4421" s="3"/>
      <c r="H4421" s="3"/>
      <c r="I4421" s="3"/>
      <c r="J4421" s="3"/>
      <c r="K4421" s="3"/>
      <c r="L4421" s="3"/>
      <c r="M4421" s="29"/>
      <c r="N4421" s="3"/>
    </row>
    <row r="4422" spans="1:14" s="4" customFormat="1" ht="10.5">
      <c r="A4422" s="34"/>
      <c r="B4422" s="2"/>
      <c r="C4422" s="3"/>
      <c r="D4422" s="3"/>
      <c r="E4422" s="3"/>
      <c r="F4422" s="3"/>
      <c r="G4422" s="3"/>
      <c r="H4422" s="3"/>
      <c r="I4422" s="3"/>
      <c r="J4422" s="3"/>
      <c r="K4422" s="3"/>
      <c r="L4422" s="3"/>
      <c r="M4422" s="29"/>
      <c r="N4422" s="3"/>
    </row>
    <row r="4423" spans="1:14" s="4" customFormat="1" ht="10.5">
      <c r="A4423" s="34"/>
      <c r="B4423" s="2"/>
      <c r="C4423" s="3"/>
      <c r="D4423" s="3"/>
      <c r="E4423" s="3"/>
      <c r="F4423" s="3"/>
      <c r="G4423" s="3"/>
      <c r="H4423" s="3"/>
      <c r="I4423" s="3"/>
      <c r="J4423" s="3"/>
      <c r="K4423" s="3"/>
      <c r="L4423" s="3"/>
      <c r="M4423" s="29"/>
      <c r="N4423" s="3"/>
    </row>
    <row r="4424" spans="1:14" s="4" customFormat="1" ht="10.5">
      <c r="A4424" s="34"/>
      <c r="B4424" s="2"/>
      <c r="C4424" s="3"/>
      <c r="D4424" s="3"/>
      <c r="E4424" s="3"/>
      <c r="F4424" s="3"/>
      <c r="G4424" s="3"/>
      <c r="H4424" s="3"/>
      <c r="I4424" s="3"/>
      <c r="J4424" s="3"/>
      <c r="K4424" s="3"/>
      <c r="L4424" s="3"/>
      <c r="M4424" s="29"/>
      <c r="N4424" s="3"/>
    </row>
    <row r="4425" spans="1:14" s="4" customFormat="1" ht="10.5">
      <c r="A4425" s="34"/>
      <c r="B4425" s="2"/>
      <c r="C4425" s="3"/>
      <c r="D4425" s="3"/>
      <c r="E4425" s="3"/>
      <c r="F4425" s="3"/>
      <c r="G4425" s="3"/>
      <c r="H4425" s="3"/>
      <c r="I4425" s="3"/>
      <c r="J4425" s="3"/>
      <c r="K4425" s="3"/>
      <c r="L4425" s="3"/>
      <c r="M4425" s="29"/>
      <c r="N4425" s="3"/>
    </row>
    <row r="4426" spans="1:14" s="4" customFormat="1" ht="10.5">
      <c r="A4426" s="34"/>
      <c r="B4426" s="2"/>
      <c r="C4426" s="3"/>
      <c r="D4426" s="3"/>
      <c r="E4426" s="3"/>
      <c r="F4426" s="3"/>
      <c r="G4426" s="3"/>
      <c r="H4426" s="3"/>
      <c r="I4426" s="3"/>
      <c r="J4426" s="3"/>
      <c r="K4426" s="3"/>
      <c r="L4426" s="3"/>
      <c r="M4426" s="29"/>
      <c r="N4426" s="3"/>
    </row>
    <row r="4427" spans="1:14" s="4" customFormat="1" ht="10.5">
      <c r="A4427" s="34"/>
      <c r="B4427" s="2"/>
      <c r="C4427" s="3"/>
      <c r="D4427" s="3"/>
      <c r="E4427" s="3"/>
      <c r="F4427" s="3"/>
      <c r="G4427" s="3"/>
      <c r="H4427" s="3"/>
      <c r="I4427" s="3"/>
      <c r="J4427" s="3"/>
      <c r="K4427" s="3"/>
      <c r="L4427" s="3"/>
      <c r="M4427" s="29"/>
      <c r="N4427" s="3"/>
    </row>
    <row r="4428" spans="1:14" s="4" customFormat="1" ht="10.5">
      <c r="A4428" s="34"/>
      <c r="B4428" s="2"/>
      <c r="C4428" s="3"/>
      <c r="D4428" s="3"/>
      <c r="E4428" s="3"/>
      <c r="F4428" s="3"/>
      <c r="G4428" s="3"/>
      <c r="H4428" s="3"/>
      <c r="I4428" s="3"/>
      <c r="J4428" s="3"/>
      <c r="K4428" s="3"/>
      <c r="L4428" s="3"/>
      <c r="M4428" s="29"/>
      <c r="N4428" s="3"/>
    </row>
    <row r="4429" spans="1:14" s="4" customFormat="1" ht="10.5">
      <c r="A4429" s="34"/>
      <c r="B4429" s="2"/>
      <c r="C4429" s="3"/>
      <c r="D4429" s="3"/>
      <c r="E4429" s="3"/>
      <c r="F4429" s="3"/>
      <c r="G4429" s="3"/>
      <c r="H4429" s="3"/>
      <c r="I4429" s="3"/>
      <c r="J4429" s="3"/>
      <c r="K4429" s="3"/>
      <c r="L4429" s="3"/>
      <c r="M4429" s="29"/>
      <c r="N4429" s="3"/>
    </row>
    <row r="4430" spans="1:14" s="4" customFormat="1" ht="10.5">
      <c r="A4430" s="34"/>
      <c r="B4430" s="2"/>
      <c r="C4430" s="3"/>
      <c r="D4430" s="3"/>
      <c r="E4430" s="3"/>
      <c r="F4430" s="3"/>
      <c r="G4430" s="3"/>
      <c r="H4430" s="3"/>
      <c r="I4430" s="3"/>
      <c r="J4430" s="3"/>
      <c r="K4430" s="3"/>
      <c r="L4430" s="3"/>
      <c r="M4430" s="29"/>
      <c r="N4430" s="3"/>
    </row>
    <row r="4431" spans="1:14" s="4" customFormat="1" ht="10.5">
      <c r="A4431" s="34"/>
      <c r="B4431" s="2"/>
      <c r="C4431" s="3"/>
      <c r="D4431" s="3"/>
      <c r="E4431" s="3"/>
      <c r="F4431" s="3"/>
      <c r="G4431" s="3"/>
      <c r="H4431" s="3"/>
      <c r="I4431" s="3"/>
      <c r="J4431" s="3"/>
      <c r="K4431" s="3"/>
      <c r="L4431" s="3"/>
      <c r="M4431" s="29"/>
      <c r="N4431" s="3"/>
    </row>
    <row r="4432" spans="1:14" s="4" customFormat="1" ht="10.5">
      <c r="A4432" s="34"/>
      <c r="B4432" s="2"/>
      <c r="C4432" s="3"/>
      <c r="D4432" s="3"/>
      <c r="E4432" s="3"/>
      <c r="F4432" s="3"/>
      <c r="G4432" s="3"/>
      <c r="H4432" s="3"/>
      <c r="I4432" s="3"/>
      <c r="J4432" s="3"/>
      <c r="K4432" s="3"/>
      <c r="L4432" s="3"/>
      <c r="M4432" s="29"/>
      <c r="N4432" s="3"/>
    </row>
    <row r="4433" spans="1:14" s="4" customFormat="1" ht="10.5">
      <c r="A4433" s="34"/>
      <c r="B4433" s="2"/>
      <c r="C4433" s="3"/>
      <c r="D4433" s="3"/>
      <c r="E4433" s="3"/>
      <c r="F4433" s="3"/>
      <c r="G4433" s="3"/>
      <c r="H4433" s="3"/>
      <c r="I4433" s="3"/>
      <c r="J4433" s="3"/>
      <c r="K4433" s="3"/>
      <c r="L4433" s="3"/>
      <c r="M4433" s="29"/>
      <c r="N4433" s="3"/>
    </row>
    <row r="4434" spans="1:14" s="4" customFormat="1" ht="10.5">
      <c r="A4434" s="34"/>
      <c r="B4434" s="2"/>
      <c r="C4434" s="3"/>
      <c r="D4434" s="3"/>
      <c r="E4434" s="3"/>
      <c r="F4434" s="3"/>
      <c r="G4434" s="3"/>
      <c r="H4434" s="3"/>
      <c r="I4434" s="3"/>
      <c r="J4434" s="3"/>
      <c r="K4434" s="3"/>
      <c r="L4434" s="3"/>
      <c r="M4434" s="29"/>
      <c r="N4434" s="3"/>
    </row>
    <row r="4435" spans="1:14" s="4" customFormat="1" ht="10.5">
      <c r="A4435" s="34"/>
      <c r="B4435" s="2"/>
      <c r="C4435" s="3"/>
      <c r="D4435" s="3"/>
      <c r="E4435" s="3"/>
      <c r="F4435" s="3"/>
      <c r="G4435" s="3"/>
      <c r="H4435" s="3"/>
      <c r="I4435" s="3"/>
      <c r="J4435" s="3"/>
      <c r="K4435" s="3"/>
      <c r="L4435" s="3"/>
      <c r="M4435" s="29"/>
      <c r="N4435" s="3"/>
    </row>
    <row r="4436" spans="1:14" s="4" customFormat="1" ht="10.5">
      <c r="A4436" s="34"/>
      <c r="B4436" s="2"/>
      <c r="C4436" s="3"/>
      <c r="D4436" s="3"/>
      <c r="E4436" s="3"/>
      <c r="F4436" s="3"/>
      <c r="G4436" s="3"/>
      <c r="H4436" s="3"/>
      <c r="I4436" s="3"/>
      <c r="J4436" s="3"/>
      <c r="K4436" s="3"/>
      <c r="L4436" s="3"/>
      <c r="M4436" s="29"/>
      <c r="N4436" s="3"/>
    </row>
  </sheetData>
  <sheetProtection password="C0A8" sheet="1"/>
  <mergeCells count="3">
    <mergeCell ref="K2:N2"/>
    <mergeCell ref="A70:N70"/>
    <mergeCell ref="A4:N4"/>
  </mergeCells>
  <printOptions horizontalCentered="1"/>
  <pageMargins left="0.03937007874015748" right="0.2362204724409449" top="0.29" bottom="0.35433070866141736" header="0.1968503937007874" footer="0.11811023622047245"/>
  <pageSetup horizontalDpi="600" verticalDpi="600" orientation="landscape" paperSize="9" scale="52" r:id="rId2"/>
  <headerFooter alignWithMargins="0">
    <oddFooter>&amp;C&amp;P - &amp;N</oddFooter>
  </headerFooter>
  <rowBreaks count="1" manualBreakCount="1">
    <brk id="6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JM</cp:lastModifiedBy>
  <cp:lastPrinted>2018-10-30T10:49:33Z</cp:lastPrinted>
  <dcterms:created xsi:type="dcterms:W3CDTF">2016-07-12T09:04:02Z</dcterms:created>
  <dcterms:modified xsi:type="dcterms:W3CDTF">2018-10-30T10:49:48Z</dcterms:modified>
  <cp:category/>
  <cp:version/>
  <cp:contentType/>
  <cp:contentStatus/>
</cp:coreProperties>
</file>