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AHORRO NETO" sheetId="1" r:id="rId1"/>
    <sheet name="ANUALIDAD TEÓRICA" sheetId="3" r:id="rId2"/>
    <sheet name="DEUDA VIVA" sheetId="2" r:id="rId3"/>
    <sheet name="ingresos extraordinarios" sheetId="4" r:id="rId4"/>
  </sheets>
  <definedNames>
    <definedName name="_xlnm._FilterDatabase" localSheetId="1" hidden="1">'ANUALIDAD TEÓRICA'!$A$1:$E$41</definedName>
  </definedNames>
  <calcPr calcId="114210"/>
</workbook>
</file>

<file path=xl/calcChain.xml><?xml version="1.0" encoding="utf-8"?>
<calcChain xmlns="http://schemas.openxmlformats.org/spreadsheetml/2006/main"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2"/>
  <c r="B2" i="2"/>
  <c r="J17" i="1"/>
  <c r="E17"/>
  <c r="B1" i="2"/>
  <c r="B3"/>
  <c r="E5" i="3"/>
  <c r="E2"/>
  <c r="B11" i="2"/>
  <c r="B9"/>
  <c r="J19" i="1"/>
  <c r="E19"/>
  <c r="H22"/>
  <c r="H26"/>
  <c r="B13" i="2"/>
  <c r="E33" i="3"/>
  <c r="E25"/>
  <c r="E17"/>
  <c r="E9"/>
  <c r="E37"/>
  <c r="E29"/>
  <c r="E21"/>
  <c r="E13"/>
  <c r="E41"/>
  <c r="E39"/>
  <c r="E35"/>
  <c r="E31"/>
  <c r="E27"/>
  <c r="E23"/>
  <c r="E19"/>
  <c r="E15"/>
  <c r="E11"/>
  <c r="E7"/>
  <c r="E3"/>
  <c r="E4"/>
  <c r="E40"/>
  <c r="E38"/>
  <c r="E36"/>
  <c r="E34"/>
  <c r="E32"/>
  <c r="E30"/>
  <c r="E28"/>
  <c r="E26"/>
  <c r="E24"/>
  <c r="E22"/>
  <c r="E20"/>
  <c r="E18"/>
  <c r="E16"/>
  <c r="E14"/>
  <c r="E12"/>
  <c r="E10"/>
  <c r="E8"/>
  <c r="E6"/>
</calcChain>
</file>

<file path=xl/comments1.xml><?xml version="1.0" encoding="utf-8"?>
<comments xmlns="http://schemas.openxmlformats.org/spreadsheetml/2006/main">
  <authors>
    <author>FERNANDEZ FERNANDEZ, RAMON</author>
  </authors>
  <commentList>
    <comment ref="H24" authorId="0">
      <text>
        <r>
          <rPr>
            <b/>
            <sz val="9"/>
            <color indexed="81"/>
            <rFont val="Tahoma"/>
            <family val="2"/>
          </rPr>
          <t>Trasladar de forma manual el último valor de la columna E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 la hoja ANUALIDAD TEÓRICA.</t>
        </r>
      </text>
    </comment>
  </commentList>
</comments>
</file>

<file path=xl/sharedStrings.xml><?xml version="1.0" encoding="utf-8"?>
<sst xmlns="http://schemas.openxmlformats.org/spreadsheetml/2006/main" count="60" uniqueCount="58">
  <si>
    <t xml:space="preserve">     </t>
  </si>
  <si>
    <t>Cap.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</si>
  <si>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</si>
  <si>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</si>
  <si>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</si>
  <si>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</si>
  <si>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</si>
  <si>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Gastos de personal</t>
  </si>
  <si>
    <t>Gastos corrientes en bienes y servicios</t>
  </si>
  <si>
    <t>Transferencias corrientes</t>
  </si>
  <si>
    <t>Ingresos Corrientes</t>
  </si>
  <si>
    <t>Total ingresos corrientes</t>
  </si>
  <si>
    <t>Menos</t>
  </si>
  <si>
    <t>Ingresos corrientes afectados a gastos de capital</t>
  </si>
  <si>
    <t>INGRESOS CORRIENTES AJUSTADOS</t>
  </si>
  <si>
    <t>DERECHOS RECONOCIDOS</t>
  </si>
  <si>
    <t>Gastos Corrientes (1,2 Y 4)</t>
  </si>
  <si>
    <t>Total gastos capítulos 1, 2 y 4</t>
  </si>
  <si>
    <t>Gastos financiados con RLT</t>
  </si>
  <si>
    <t>GASTOS CORRIENTES AJUSTADOS</t>
  </si>
  <si>
    <t>Obligaciones reconocidas</t>
  </si>
  <si>
    <t>(-) Ingresos corrientes afectados o extraordinarios</t>
  </si>
  <si>
    <t xml:space="preserve">TOTAL INGRESOS CORRIENTES A CONSIDERAR: </t>
  </si>
  <si>
    <t xml:space="preserve">VOLUMEN DE DEUDA VIVA a 31.12.2015: </t>
  </si>
  <si>
    <t xml:space="preserve">Porcentaje deuda viva sobre ingresos corrientes: </t>
  </si>
  <si>
    <t>Préstamos a corto plazo</t>
  </si>
  <si>
    <t>Préstamos a largo plazo</t>
  </si>
  <si>
    <t>Deuda con el FFPP</t>
  </si>
  <si>
    <t>Riesgo por operaciones avaladas</t>
  </si>
  <si>
    <t>DEUDA VIVA TOTAL A 31/12/2015</t>
  </si>
  <si>
    <t>OPERACIÓN PROYECTADA</t>
  </si>
  <si>
    <t>DEUDA VIVA A 31/12/2015 MÁS OPERACIÓN PROYECTADA</t>
  </si>
  <si>
    <t>A</t>
  </si>
  <si>
    <t>B</t>
  </si>
  <si>
    <t>AHORRO BRUTO =  A  -  B</t>
  </si>
  <si>
    <t>ATA</t>
  </si>
  <si>
    <t>ANUALIDAD TEÓRICA DE AMORTIZACIÓN</t>
  </si>
  <si>
    <t>AB</t>
  </si>
  <si>
    <t>AN</t>
  </si>
  <si>
    <t>AHORRO NETO  =  AB  -  ATA</t>
  </si>
  <si>
    <t>CAPITAL CONCEDIDO</t>
  </si>
  <si>
    <t>A.T.A. del préstamo</t>
  </si>
  <si>
    <t>SUMA con los préstamos anteriores</t>
  </si>
  <si>
    <t>Nº DE AÑOS (incluida carencia)</t>
  </si>
  <si>
    <t xml:space="preserve">·         Ingresos por multas coercitivas o derivados de convenios urbanísticos de planeamiento, o cualesquiera otros que expresamente hayan sido declarados como integrantes del Patrimonio público del suelo. </t>
  </si>
  <si>
    <t xml:space="preserve">·         Ingresos por actuaciones de urbanización, tales como el canon de urbanización, cuotas de urbanización o cualquier otro de este carácter. </t>
  </si>
  <si>
    <t>·         Aprovechamientos urbanísticos y otros ingresos por aprovechamientos edificatorios distintos de los anteriores.</t>
  </si>
  <si>
    <t xml:space="preserve">·          Ingresos por multas impuestas por infracciones urbanísticas, expresamente afectados a operaciones de igual carácter, que no hayan de integrarse en el Patrimonio público del suelo. </t>
  </si>
  <si>
    <t xml:space="preserve">·         Contribuciones especiales afectadas a operaciones de capital. </t>
  </si>
  <si>
    <t xml:space="preserve">·         Ingresos por el canon de mejora del servicio de agua o canon de saneamiento cuando esté afectado, por la normativa sectorial, a la financiación de inversiones de capital relacionadas con el servicio prestado, tales como infraestructuras hidráulicas, o redes de saneamiento y depuración, entre otras. </t>
  </si>
  <si>
    <t xml:space="preserve">·         Aprovechamientos agrícolas y forestales de carácter afectado. En particular el fondo de mejora de montes cuando esté afectado a la realización de inversiones tales como la ejecución de mejoras en los montes de titularidad municipal o la realización de mejoras de interés forestal general de la provincia. </t>
  </si>
  <si>
    <t xml:space="preserve">·         Otras concesiones y aprovechamientos, afectados por la normativa aplicable a la financiación de operaciones de capital. </t>
  </si>
  <si>
    <t xml:space="preserve">·         Otros ingresos afectados a operaciones de capital distintos de los anteriores. </t>
  </si>
  <si>
    <t xml:space="preserve">(+) Ingresos corrientes liquidados en los capítulos 1 a 5 </t>
  </si>
  <si>
    <t>T.A.E. EN TANTO POR CIENTO</t>
  </si>
  <si>
    <t xml:space="preserve">                                </t>
  </si>
  <si>
    <t>Servicio de Asistencia a Municipios</t>
  </si>
  <si>
    <t>Delegación de Asistencia a Municipios y Medio Ambiente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</si>
</sst>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Univers"/>
      <family val="2"/>
    </font>
    <font>
      <sz val="10"/>
      <name val="Arial"/>
      <family val="2"/>
    </font>
    <font>
      <sz val="10"/>
      <name val="Arial"/>
    </font>
    <font>
      <sz val="8"/>
      <name val="Univers"/>
      <family val="2"/>
    </font>
    <font>
      <sz val="9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0"/>
      <name val="Antique Olive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4"/>
      <color indexed="9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/>
      <top style="double">
        <color indexed="9"/>
      </top>
      <bottom style="thin">
        <color indexed="9"/>
      </bottom>
      <diagonal/>
    </border>
    <border>
      <left style="double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/>
      <bottom/>
      <diagonal/>
    </border>
  </borders>
  <cellStyleXfs count="6">
    <xf numFmtId="0" fontId="0" fillId="0" borderId="0"/>
    <xf numFmtId="0" fontId="5" fillId="0" borderId="0"/>
    <xf numFmtId="0" fontId="2" fillId="0" borderId="0"/>
    <xf numFmtId="0" fontId="4" fillId="0" borderId="0"/>
    <xf numFmtId="0" fontId="14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1" applyFont="1"/>
    <xf numFmtId="0" fontId="8" fillId="0" borderId="0" xfId="3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1" applyFont="1" applyBorder="1"/>
    <xf numFmtId="0" fontId="11" fillId="0" borderId="0" xfId="1" applyFont="1" applyBorder="1"/>
    <xf numFmtId="4" fontId="12" fillId="0" borderId="1" xfId="1" applyNumberFormat="1" applyFont="1" applyBorder="1" applyAlignment="1"/>
    <xf numFmtId="3" fontId="9" fillId="0" borderId="0" xfId="2" applyNumberFormat="1" applyFont="1" applyFill="1" applyBorder="1" applyAlignment="1">
      <alignment vertical="center"/>
    </xf>
    <xf numFmtId="0" fontId="15" fillId="2" borderId="2" xfId="4" applyFont="1" applyFill="1" applyBorder="1" applyAlignment="1" applyProtection="1">
      <alignment horizontal="center" vertical="center"/>
      <protection locked="0"/>
    </xf>
    <xf numFmtId="0" fontId="8" fillId="2" borderId="3" xfId="4" applyFont="1" applyFill="1" applyBorder="1" applyAlignment="1">
      <alignment horizontal="left" vertical="center"/>
    </xf>
    <xf numFmtId="4" fontId="9" fillId="3" borderId="4" xfId="1" applyNumberFormat="1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0" fontId="8" fillId="2" borderId="5" xfId="4" applyFont="1" applyFill="1" applyBorder="1" applyAlignment="1">
      <alignment horizontal="left" vertical="center"/>
    </xf>
    <xf numFmtId="3" fontId="9" fillId="0" borderId="0" xfId="1" applyNumberFormat="1" applyFont="1"/>
    <xf numFmtId="0" fontId="11" fillId="0" borderId="0" xfId="1" applyFont="1" applyAlignment="1">
      <alignment horizontal="center" vertical="top"/>
    </xf>
    <xf numFmtId="0" fontId="16" fillId="4" borderId="3" xfId="4" applyFont="1" applyFill="1" applyBorder="1" applyAlignment="1">
      <alignment horizontal="left" vertical="center"/>
    </xf>
    <xf numFmtId="4" fontId="9" fillId="5" borderId="4" xfId="1" applyNumberFormat="1" applyFont="1" applyFill="1" applyBorder="1"/>
    <xf numFmtId="4" fontId="12" fillId="5" borderId="6" xfId="1" applyNumberFormat="1" applyFont="1" applyFill="1" applyBorder="1" applyAlignment="1"/>
    <xf numFmtId="4" fontId="12" fillId="5" borderId="1" xfId="1" applyNumberFormat="1" applyFont="1" applyFill="1" applyBorder="1" applyAlignment="1"/>
    <xf numFmtId="0" fontId="11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top"/>
    </xf>
    <xf numFmtId="0" fontId="7" fillId="5" borderId="10" xfId="2" applyFont="1" applyFill="1" applyBorder="1"/>
    <xf numFmtId="3" fontId="9" fillId="5" borderId="10" xfId="2" applyNumberFormat="1" applyFont="1" applyFill="1" applyBorder="1"/>
    <xf numFmtId="4" fontId="12" fillId="2" borderId="6" xfId="1" applyNumberFormat="1" applyFont="1" applyFill="1" applyBorder="1" applyAlignment="1"/>
    <xf numFmtId="4" fontId="12" fillId="2" borderId="1" xfId="1" applyNumberFormat="1" applyFont="1" applyFill="1" applyBorder="1" applyAlignment="1"/>
    <xf numFmtId="0" fontId="11" fillId="2" borderId="0" xfId="1" applyFont="1" applyFill="1" applyBorder="1"/>
    <xf numFmtId="3" fontId="17" fillId="2" borderId="5" xfId="1" applyNumberFormat="1" applyFont="1" applyFill="1" applyBorder="1" applyAlignment="1">
      <alignment horizontal="right" vertical="center"/>
    </xf>
    <xf numFmtId="3" fontId="13" fillId="5" borderId="5" xfId="1" applyNumberFormat="1" applyFont="1" applyFill="1" applyBorder="1" applyAlignment="1">
      <alignment horizontal="right" vertical="center"/>
    </xf>
    <xf numFmtId="0" fontId="16" fillId="6" borderId="5" xfId="4" applyFont="1" applyFill="1" applyBorder="1" applyAlignment="1">
      <alignment horizontal="left" vertical="center"/>
    </xf>
    <xf numFmtId="0" fontId="0" fillId="5" borderId="0" xfId="0" applyFill="1"/>
    <xf numFmtId="0" fontId="0" fillId="7" borderId="0" xfId="0" applyFill="1"/>
    <xf numFmtId="0" fontId="0" fillId="7" borderId="0" xfId="0" applyFill="1" applyAlignment="1">
      <alignment horizontal="right"/>
    </xf>
    <xf numFmtId="0" fontId="0" fillId="8" borderId="0" xfId="0" applyFill="1" applyAlignment="1">
      <alignment horizontal="right"/>
    </xf>
    <xf numFmtId="3" fontId="0" fillId="8" borderId="0" xfId="0" applyNumberFormat="1" applyFill="1"/>
    <xf numFmtId="0" fontId="18" fillId="4" borderId="2" xfId="4" applyFont="1" applyFill="1" applyBorder="1" applyAlignment="1" applyProtection="1">
      <alignment horizontal="center" vertical="center"/>
      <protection locked="0"/>
    </xf>
    <xf numFmtId="0" fontId="18" fillId="6" borderId="2" xfId="4" applyFont="1" applyFill="1" applyBorder="1" applyAlignment="1" applyProtection="1">
      <alignment horizontal="center" vertical="center"/>
      <protection locked="0"/>
    </xf>
    <xf numFmtId="0" fontId="19" fillId="9" borderId="0" xfId="4" applyFont="1" applyFill="1" applyBorder="1" applyAlignment="1">
      <alignment horizontal="center" vertical="center"/>
    </xf>
    <xf numFmtId="0" fontId="19" fillId="1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center" vertical="center"/>
    </xf>
    <xf numFmtId="3" fontId="19" fillId="10" borderId="0" xfId="4" applyNumberFormat="1" applyFont="1" applyFill="1" applyBorder="1" applyAlignment="1">
      <alignment horizontal="center" vertical="center"/>
    </xf>
    <xf numFmtId="0" fontId="17" fillId="7" borderId="0" xfId="0" applyFont="1" applyFill="1" applyAlignment="1" applyProtection="1">
      <alignment horizontal="center" vertical="center" wrapText="1"/>
    </xf>
    <xf numFmtId="0" fontId="17" fillId="11" borderId="0" xfId="0" applyFont="1" applyFill="1" applyAlignment="1" applyProtection="1">
      <alignment horizontal="center" vertical="center" wrapText="1"/>
    </xf>
    <xf numFmtId="0" fontId="17" fillId="12" borderId="0" xfId="0" applyFont="1" applyFill="1" applyAlignment="1" applyProtection="1">
      <alignment horizontal="center" vertical="center" wrapText="1"/>
    </xf>
    <xf numFmtId="0" fontId="0" fillId="0" borderId="0" xfId="0" applyProtection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21" fillId="13" borderId="0" xfId="0" applyNumberFormat="1" applyFont="1" applyFill="1" applyProtection="1"/>
    <xf numFmtId="164" fontId="0" fillId="0" borderId="0" xfId="0" applyNumberFormat="1" applyProtection="1"/>
    <xf numFmtId="0" fontId="17" fillId="13" borderId="0" xfId="0" applyFont="1" applyFill="1" applyAlignment="1" applyProtection="1">
      <alignment horizontal="center" vertical="center" wrapText="1"/>
    </xf>
    <xf numFmtId="3" fontId="19" fillId="10" borderId="0" xfId="4" applyNumberFormat="1" applyFont="1" applyFill="1" applyBorder="1" applyAlignment="1">
      <alignment vertical="center"/>
    </xf>
    <xf numFmtId="3" fontId="3" fillId="3" borderId="5" xfId="1" applyNumberFormat="1" applyFont="1" applyFill="1" applyBorder="1" applyAlignment="1">
      <alignment horizontal="right" vertical="center"/>
    </xf>
    <xf numFmtId="0" fontId="24" fillId="0" borderId="0" xfId="0" applyFont="1"/>
    <xf numFmtId="0" fontId="18" fillId="14" borderId="2" xfId="4" applyFont="1" applyFill="1" applyBorder="1" applyAlignment="1" applyProtection="1">
      <alignment horizontal="center" vertical="center"/>
      <protection locked="0"/>
    </xf>
    <xf numFmtId="3" fontId="19" fillId="14" borderId="0" xfId="4" applyNumberFormat="1" applyFont="1" applyFill="1" applyBorder="1" applyAlignment="1">
      <alignment horizontal="center" vertical="center"/>
    </xf>
    <xf numFmtId="0" fontId="15" fillId="15" borderId="2" xfId="4" applyFont="1" applyFill="1" applyBorder="1" applyAlignment="1" applyProtection="1">
      <alignment horizontal="center" vertical="center" wrapText="1"/>
      <protection locked="0"/>
    </xf>
    <xf numFmtId="0" fontId="8" fillId="15" borderId="3" xfId="4" applyFont="1" applyFill="1" applyBorder="1" applyAlignment="1" applyProtection="1">
      <alignment horizontal="left" vertical="center"/>
      <protection locked="0"/>
    </xf>
    <xf numFmtId="0" fontId="15" fillId="9" borderId="2" xfId="4" applyFont="1" applyFill="1" applyBorder="1" applyAlignment="1" applyProtection="1">
      <alignment horizontal="center" vertical="center" wrapText="1"/>
      <protection locked="0"/>
    </xf>
    <xf numFmtId="0" fontId="8" fillId="9" borderId="5" xfId="4" applyFont="1" applyFill="1" applyBorder="1" applyAlignment="1" applyProtection="1">
      <alignment horizontal="left" vertical="center"/>
      <protection locked="0"/>
    </xf>
    <xf numFmtId="3" fontId="19" fillId="16" borderId="0" xfId="4" applyNumberFormat="1" applyFont="1" applyFill="1" applyBorder="1" applyAlignment="1">
      <alignment horizontal="center" vertical="center"/>
    </xf>
    <xf numFmtId="0" fontId="19" fillId="16" borderId="0" xfId="4" applyFont="1" applyFill="1" applyBorder="1" applyAlignment="1">
      <alignment horizontal="center" vertical="center"/>
    </xf>
    <xf numFmtId="0" fontId="16" fillId="9" borderId="5" xfId="4" applyFont="1" applyFill="1" applyBorder="1" applyAlignment="1" applyProtection="1">
      <alignment horizontal="left" vertical="center"/>
      <protection locked="0"/>
    </xf>
    <xf numFmtId="0" fontId="16" fillId="9" borderId="2" xfId="4" applyFont="1" applyFill="1" applyBorder="1" applyAlignment="1" applyProtection="1">
      <alignment horizontal="center" vertical="center" wrapText="1"/>
      <protection locked="0"/>
    </xf>
    <xf numFmtId="0" fontId="16" fillId="15" borderId="2" xfId="4" applyFont="1" applyFill="1" applyBorder="1" applyAlignment="1" applyProtection="1">
      <alignment horizontal="center" vertical="center" wrapText="1"/>
      <protection locked="0"/>
    </xf>
    <xf numFmtId="0" fontId="26" fillId="15" borderId="3" xfId="4" applyFont="1" applyFill="1" applyBorder="1" applyAlignment="1" applyProtection="1">
      <alignment horizontal="left" vertical="center"/>
      <protection locked="0"/>
    </xf>
    <xf numFmtId="3" fontId="3" fillId="17" borderId="5" xfId="1" applyNumberFormat="1" applyFont="1" applyFill="1" applyBorder="1" applyAlignment="1">
      <alignment horizontal="right" vertical="center"/>
    </xf>
    <xf numFmtId="3" fontId="13" fillId="2" borderId="11" xfId="1" applyNumberFormat="1" applyFont="1" applyFill="1" applyBorder="1" applyAlignment="1">
      <alignment horizontal="right" vertical="center"/>
    </xf>
    <xf numFmtId="0" fontId="15" fillId="18" borderId="12" xfId="4" applyFont="1" applyFill="1" applyBorder="1" applyAlignment="1" applyProtection="1">
      <alignment horizontal="left" vertical="center" wrapText="1"/>
      <protection locked="0"/>
    </xf>
    <xf numFmtId="0" fontId="15" fillId="18" borderId="13" xfId="4" applyFont="1" applyFill="1" applyBorder="1" applyAlignment="1" applyProtection="1">
      <alignment horizontal="left" vertical="center" wrapText="1"/>
      <protection locked="0"/>
    </xf>
    <xf numFmtId="3" fontId="3" fillId="17" borderId="14" xfId="1" applyNumberFormat="1" applyFont="1" applyFill="1" applyBorder="1" applyAlignment="1">
      <alignment horizontal="right" vertical="center"/>
    </xf>
    <xf numFmtId="3" fontId="3" fillId="17" borderId="15" xfId="1" applyNumberFormat="1" applyFont="1" applyFill="1" applyBorder="1" applyAlignment="1">
      <alignment horizontal="right" vertical="center"/>
    </xf>
    <xf numFmtId="3" fontId="3" fillId="17" borderId="16" xfId="1" applyNumberFormat="1" applyFont="1" applyFill="1" applyBorder="1" applyAlignment="1">
      <alignment horizontal="right" vertical="center"/>
    </xf>
    <xf numFmtId="3" fontId="17" fillId="2" borderId="4" xfId="1" applyNumberFormat="1" applyFont="1" applyFill="1" applyBorder="1" applyAlignment="1">
      <alignment horizontal="right" vertical="center"/>
    </xf>
    <xf numFmtId="3" fontId="13" fillId="5" borderId="11" xfId="1" applyNumberFormat="1" applyFont="1" applyFill="1" applyBorder="1" applyAlignment="1">
      <alignment horizontal="right" vertical="center"/>
    </xf>
    <xf numFmtId="3" fontId="3" fillId="17" borderId="17" xfId="1" applyNumberFormat="1" applyFont="1" applyFill="1" applyBorder="1" applyAlignment="1">
      <alignment horizontal="right" vertical="center"/>
    </xf>
    <xf numFmtId="4" fontId="12" fillId="0" borderId="18" xfId="1" applyNumberFormat="1" applyFont="1" applyBorder="1" applyAlignment="1"/>
    <xf numFmtId="4" fontId="12" fillId="0" borderId="19" xfId="1" applyNumberFormat="1" applyFont="1" applyBorder="1" applyAlignment="1"/>
    <xf numFmtId="3" fontId="3" fillId="7" borderId="11" xfId="1" applyNumberFormat="1" applyFont="1" applyFill="1" applyBorder="1" applyAlignment="1">
      <alignment horizontal="right" vertical="center"/>
    </xf>
    <xf numFmtId="0" fontId="27" fillId="19" borderId="0" xfId="0" applyFont="1" applyFill="1" applyAlignment="1">
      <alignment horizontal="right"/>
    </xf>
    <xf numFmtId="10" fontId="27" fillId="19" borderId="0" xfId="5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1" applyFont="1" applyBorder="1"/>
    <xf numFmtId="0" fontId="11" fillId="0" borderId="0" xfId="1" applyFont="1" applyBorder="1" applyAlignment="1">
      <alignment horizontal="center" vertical="top"/>
    </xf>
    <xf numFmtId="3" fontId="9" fillId="0" borderId="0" xfId="1" applyNumberFormat="1" applyFont="1" applyBorder="1"/>
    <xf numFmtId="0" fontId="6" fillId="0" borderId="0" xfId="1" applyFont="1" applyBorder="1" applyAlignment="1"/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right"/>
    </xf>
    <xf numFmtId="0" fontId="11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0" fillId="5" borderId="8" xfId="0" applyFill="1" applyBorder="1" applyAlignment="1"/>
    <xf numFmtId="0" fontId="6" fillId="0" borderId="0" xfId="1" applyFont="1" applyBorder="1" applyAlignment="1">
      <alignment horizontal="right"/>
    </xf>
    <xf numFmtId="0" fontId="19" fillId="16" borderId="20" xfId="4" applyFont="1" applyFill="1" applyBorder="1" applyAlignment="1">
      <alignment horizontal="center" vertical="center"/>
    </xf>
    <xf numFmtId="0" fontId="19" fillId="16" borderId="0" xfId="4" applyFont="1" applyFill="1" applyBorder="1" applyAlignment="1">
      <alignment horizontal="center" vertical="center"/>
    </xf>
    <xf numFmtId="0" fontId="19" fillId="10" borderId="20" xfId="4" applyFont="1" applyFill="1" applyBorder="1" applyAlignment="1">
      <alignment horizontal="center" vertical="center"/>
    </xf>
    <xf numFmtId="0" fontId="19" fillId="10" borderId="0" xfId="4" applyFont="1" applyFill="1" applyBorder="1" applyAlignment="1">
      <alignment horizontal="center" vertical="center"/>
    </xf>
    <xf numFmtId="3" fontId="12" fillId="2" borderId="4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0" fillId="2" borderId="8" xfId="0" applyFill="1" applyBorder="1" applyAlignment="1"/>
    <xf numFmtId="3" fontId="12" fillId="5" borderId="4" xfId="2" applyNumberFormat="1" applyFont="1" applyFill="1" applyBorder="1" applyAlignment="1">
      <alignment horizontal="center" vertical="center" wrapText="1"/>
    </xf>
    <xf numFmtId="0" fontId="20" fillId="20" borderId="0" xfId="1" applyFont="1" applyFill="1" applyAlignment="1">
      <alignment horizontal="center"/>
    </xf>
  </cellXfs>
  <cellStyles count="6">
    <cellStyle name="Normal" xfId="0" builtinId="0"/>
    <cellStyle name="Normal_83" xfId="1"/>
    <cellStyle name="Normal_CENSOResumen(INTERNET)" xfId="2"/>
    <cellStyle name="Normal_Lista Tablas_1" xfId="3"/>
    <cellStyle name="Normal_ModLiq2001" xfId="4"/>
    <cellStyle name="Porcentual" xfId="5" builtinId="5"/>
  </cellStyles>
  <dxfs count="5">
    <dxf>
      <numFmt numFmtId="164" formatCode="#,##0.00\ &quot;€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ntique Olive"/>
        <scheme val="none"/>
      </font>
      <numFmt numFmtId="164" formatCode="#,##0.00\ &quot;€&quot;"/>
      <fill>
        <patternFill patternType="solid">
          <fgColor indexed="64"/>
          <bgColor indexed="22"/>
        </patternFill>
      </fill>
      <protection locked="1" hidden="0"/>
    </dxf>
    <dxf>
      <protection locked="0" hidden="0"/>
    </dxf>
    <dxf>
      <protection locked="0" hidden="0"/>
    </dxf>
    <dxf>
      <numFmt numFmtId="164" formatCode="#,##0.00\ &quot;€&quot;"/>
      <protection locked="0" hidden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2</xdr:col>
      <xdr:colOff>714375</xdr:colOff>
      <xdr:row>4</xdr:row>
      <xdr:rowOff>76200</xdr:rowOff>
    </xdr:to>
    <xdr:pic>
      <xdr:nvPicPr>
        <xdr:cNvPr id="1026" name="Imagen 20" descr="Logo1 web 8518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66675"/>
          <a:ext cx="1190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E41" totalsRowShown="0">
  <autoFilter ref="A1:E41"/>
  <tableColumns count="5">
    <tableColumn id="1" name="CAPITAL CONCEDIDO" dataDxfId="4"/>
    <tableColumn id="2" name="Nº DE AÑOS (incluida carencia)" dataDxfId="3"/>
    <tableColumn id="3" name="T.A.E. EN TANTO POR CIENTO" dataDxfId="2"/>
    <tableColumn id="4" name="A.T.A. del préstamo" dataDxfId="1">
      <calculatedColumnFormula>(A2*C2/100)/(1-(1/POWER(1+C2/100,B2)))</calculatedColumnFormula>
    </tableColumn>
    <tableColumn id="5" name="SUMA con los préstamos anteriores" dataDxfId="0">
      <calculatedColumnFormula>SUM($D$2:D2)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6"/>
  <sheetViews>
    <sheetView tabSelected="1" zoomScale="130" zoomScaleNormal="130" workbookViewId="0">
      <selection activeCell="I1" sqref="I1"/>
    </sheetView>
  </sheetViews>
  <sheetFormatPr baseColWidth="10" defaultColWidth="0.85546875" defaultRowHeight="12"/>
  <cols>
    <col min="1" max="1" width="2.5703125" style="1" customWidth="1"/>
    <col min="2" max="2" width="6.85546875" style="14" customWidth="1"/>
    <col min="3" max="3" width="43.42578125" style="1" customWidth="1"/>
    <col min="4" max="4" width="0.85546875" style="1" customWidth="1"/>
    <col min="5" max="5" width="14.7109375" style="13" customWidth="1"/>
    <col min="6" max="6" width="2.5703125" style="1" customWidth="1"/>
    <col min="7" max="7" width="6.85546875" style="1" customWidth="1"/>
    <col min="8" max="8" width="36.140625" style="1" customWidth="1"/>
    <col min="9" max="9" width="0.42578125" style="1" customWidth="1"/>
    <col min="10" max="10" width="13.5703125" style="1" customWidth="1"/>
    <col min="11" max="252" width="10.28515625" style="1" customWidth="1"/>
    <col min="253" max="253" width="2.5703125" style="1" customWidth="1"/>
    <col min="254" max="254" width="5.7109375" style="1" customWidth="1"/>
    <col min="255" max="255" width="34.5703125" style="1" customWidth="1"/>
    <col min="256" max="16384" width="0.85546875" style="1"/>
  </cols>
  <sheetData>
    <row r="1" spans="1:10">
      <c r="A1" s="82" t="s">
        <v>55</v>
      </c>
      <c r="B1" s="83"/>
      <c r="C1" s="82"/>
      <c r="D1" s="82"/>
      <c r="E1" s="84"/>
      <c r="F1" s="82"/>
      <c r="G1" s="82"/>
      <c r="H1" s="82"/>
      <c r="I1" s="82"/>
      <c r="J1" s="82"/>
    </row>
    <row r="2" spans="1:10">
      <c r="A2" s="92" t="s">
        <v>57</v>
      </c>
      <c r="B2" s="92"/>
      <c r="C2" s="92"/>
      <c r="D2" s="92"/>
      <c r="E2" s="92"/>
      <c r="F2" s="92"/>
      <c r="G2" s="92"/>
      <c r="H2" s="92"/>
      <c r="I2" s="92"/>
      <c r="J2" s="92"/>
    </row>
    <row r="3" spans="1:10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>
      <c r="A4" s="85"/>
      <c r="B4" s="86"/>
      <c r="C4" s="85"/>
      <c r="D4" s="82"/>
      <c r="E4" s="84"/>
      <c r="F4" s="82"/>
      <c r="G4" s="82"/>
      <c r="H4" s="82"/>
      <c r="I4" s="82"/>
      <c r="J4" s="87" t="s">
        <v>56</v>
      </c>
    </row>
    <row r="5" spans="1:10">
      <c r="A5" s="85"/>
      <c r="B5" s="86"/>
      <c r="C5" s="85"/>
      <c r="D5" s="82"/>
      <c r="E5" s="84"/>
      <c r="F5" s="82"/>
      <c r="G5" s="82"/>
      <c r="H5" s="82"/>
      <c r="I5" s="82"/>
      <c r="J5" s="87"/>
    </row>
    <row r="6" spans="1:10" ht="9.9499999999999993" customHeight="1">
      <c r="B6" s="2" t="s">
        <v>0</v>
      </c>
      <c r="C6" s="3"/>
      <c r="D6" s="3"/>
      <c r="E6" s="3"/>
    </row>
    <row r="7" spans="1:10" s="4" customFormat="1" ht="2.25" customHeight="1">
      <c r="B7" s="21"/>
      <c r="C7" s="22"/>
      <c r="D7" s="22"/>
      <c r="E7" s="23"/>
    </row>
    <row r="8" spans="1:10" s="5" customFormat="1" ht="12" customHeight="1" thickBot="1">
      <c r="B8" s="88" t="s">
        <v>1</v>
      </c>
      <c r="C8" s="89" t="s">
        <v>10</v>
      </c>
      <c r="D8" s="17"/>
      <c r="E8" s="102" t="s">
        <v>15</v>
      </c>
      <c r="G8" s="26"/>
      <c r="H8" s="26"/>
      <c r="I8" s="26"/>
      <c r="J8" s="26"/>
    </row>
    <row r="9" spans="1:10" s="5" customFormat="1" ht="12" customHeight="1" thickTop="1" thickBot="1">
      <c r="B9" s="88"/>
      <c r="C9" s="90"/>
      <c r="D9" s="18"/>
      <c r="E9" s="102"/>
      <c r="G9" s="98" t="s">
        <v>1</v>
      </c>
      <c r="H9" s="99" t="s">
        <v>16</v>
      </c>
      <c r="I9" s="24"/>
      <c r="J9" s="97" t="s">
        <v>20</v>
      </c>
    </row>
    <row r="10" spans="1:10" s="5" customFormat="1" ht="16.149999999999999" customHeight="1" thickTop="1" thickBot="1">
      <c r="B10" s="88"/>
      <c r="C10" s="91"/>
      <c r="D10" s="18"/>
      <c r="E10" s="102"/>
      <c r="G10" s="98"/>
      <c r="H10" s="100"/>
      <c r="I10" s="25"/>
      <c r="J10" s="97"/>
    </row>
    <row r="11" spans="1:10" ht="7.5" customHeight="1" thickTop="1" thickBot="1">
      <c r="B11" s="19"/>
      <c r="C11" s="20"/>
      <c r="D11" s="17"/>
      <c r="E11" s="102"/>
      <c r="F11" s="7"/>
      <c r="G11" s="98"/>
      <c r="H11" s="101"/>
      <c r="I11" s="25"/>
      <c r="J11" s="97"/>
    </row>
    <row r="12" spans="1:10" ht="20.25" customHeight="1" thickTop="1" thickBot="1">
      <c r="B12" s="64">
        <v>1</v>
      </c>
      <c r="C12" s="65" t="s">
        <v>2</v>
      </c>
      <c r="D12" s="68"/>
      <c r="E12" s="70">
        <v>3490767.0021700002</v>
      </c>
      <c r="G12" s="63">
        <v>1</v>
      </c>
      <c r="H12" s="62" t="s">
        <v>7</v>
      </c>
      <c r="I12" s="76"/>
      <c r="J12" s="70">
        <v>5749477.7967400001</v>
      </c>
    </row>
    <row r="13" spans="1:10" ht="20.25" customHeight="1" thickTop="1" thickBot="1">
      <c r="B13" s="64">
        <v>2</v>
      </c>
      <c r="C13" s="65" t="s">
        <v>3</v>
      </c>
      <c r="D13" s="69"/>
      <c r="E13" s="71">
        <v>234953.77687999999</v>
      </c>
      <c r="G13" s="63">
        <v>2</v>
      </c>
      <c r="H13" s="62" t="s">
        <v>8</v>
      </c>
      <c r="I13" s="77"/>
      <c r="J13" s="71">
        <v>3567797.5679299999</v>
      </c>
    </row>
    <row r="14" spans="1:10" ht="20.25" customHeight="1" thickTop="1" thickBot="1">
      <c r="B14" s="64">
        <v>3</v>
      </c>
      <c r="C14" s="65" t="s">
        <v>4</v>
      </c>
      <c r="D14" s="69"/>
      <c r="E14" s="71">
        <v>1647585.80464</v>
      </c>
      <c r="G14" s="63"/>
      <c r="H14" s="62"/>
      <c r="I14" s="77"/>
      <c r="J14" s="71"/>
    </row>
    <row r="15" spans="1:10" ht="20.25" customHeight="1" thickTop="1" thickBot="1">
      <c r="B15" s="64">
        <v>4</v>
      </c>
      <c r="C15" s="65" t="s">
        <v>5</v>
      </c>
      <c r="D15" s="69"/>
      <c r="E15" s="71">
        <v>4051526.0015399996</v>
      </c>
      <c r="G15" s="63">
        <v>4</v>
      </c>
      <c r="H15" s="62" t="s">
        <v>9</v>
      </c>
      <c r="I15" s="76"/>
      <c r="J15" s="71">
        <v>934070.84934000007</v>
      </c>
    </row>
    <row r="16" spans="1:10" ht="20.25" customHeight="1" thickTop="1" thickBot="1">
      <c r="B16" s="64">
        <v>5</v>
      </c>
      <c r="C16" s="65" t="s">
        <v>6</v>
      </c>
      <c r="D16" s="69"/>
      <c r="E16" s="72">
        <v>195415.11968999999</v>
      </c>
      <c r="G16" s="63"/>
      <c r="H16" s="62"/>
      <c r="I16" s="76"/>
      <c r="J16" s="72"/>
    </row>
    <row r="17" spans="2:10" ht="20.25" customHeight="1" thickTop="1" thickBot="1">
      <c r="B17" s="8"/>
      <c r="C17" s="9" t="s">
        <v>11</v>
      </c>
      <c r="D17" s="10"/>
      <c r="E17" s="73">
        <f>SUM(E12:E16)</f>
        <v>9620247.7049199995</v>
      </c>
      <c r="F17" s="11"/>
      <c r="G17" s="8"/>
      <c r="H17" s="12" t="s">
        <v>17</v>
      </c>
      <c r="I17" s="6"/>
      <c r="J17" s="73">
        <f>SUM(J12:J16)</f>
        <v>10251346.21401</v>
      </c>
    </row>
    <row r="18" spans="2:10" ht="20.25" customHeight="1" thickTop="1" thickBot="1">
      <c r="B18" s="56" t="s">
        <v>12</v>
      </c>
      <c r="C18" s="57" t="s">
        <v>13</v>
      </c>
      <c r="D18" s="69"/>
      <c r="E18" s="75">
        <v>40777.383009999998</v>
      </c>
      <c r="G18" s="58" t="s">
        <v>12</v>
      </c>
      <c r="H18" s="59" t="s">
        <v>18</v>
      </c>
      <c r="I18" s="77"/>
      <c r="J18" s="75">
        <v>980465.19099999999</v>
      </c>
    </row>
    <row r="19" spans="2:10" ht="20.25" customHeight="1" thickTop="1" thickBot="1">
      <c r="B19" s="35" t="s">
        <v>32</v>
      </c>
      <c r="C19" s="15" t="s">
        <v>14</v>
      </c>
      <c r="D19" s="16"/>
      <c r="E19" s="74">
        <f>E17-E18</f>
        <v>9579470.3219099995</v>
      </c>
      <c r="F19" s="11"/>
      <c r="G19" s="36" t="s">
        <v>33</v>
      </c>
      <c r="H19" s="29" t="s">
        <v>19</v>
      </c>
      <c r="I19" s="25"/>
      <c r="J19" s="67">
        <f>J17-J18</f>
        <v>9270881.0230100006</v>
      </c>
    </row>
    <row r="20" spans="2:10" ht="12.75" thickTop="1"/>
    <row r="22" spans="2:10" ht="20.25">
      <c r="B22" s="60" t="s">
        <v>37</v>
      </c>
      <c r="C22" s="93" t="s">
        <v>34</v>
      </c>
      <c r="D22" s="94"/>
      <c r="E22" s="94"/>
      <c r="F22" s="61"/>
      <c r="G22" s="61"/>
      <c r="H22" s="60">
        <f>E19-J19</f>
        <v>308589.29889999889</v>
      </c>
      <c r="I22" s="37"/>
      <c r="J22" s="40"/>
    </row>
    <row r="24" spans="2:10" ht="20.25">
      <c r="B24" s="54" t="s">
        <v>35</v>
      </c>
      <c r="C24" s="103" t="s">
        <v>36</v>
      </c>
      <c r="D24" s="103"/>
      <c r="E24" s="103"/>
      <c r="F24" s="103"/>
      <c r="G24" s="103"/>
      <c r="H24" s="55">
        <v>575929</v>
      </c>
    </row>
    <row r="26" spans="2:10" ht="20.25">
      <c r="B26" s="41" t="s">
        <v>38</v>
      </c>
      <c r="C26" s="95" t="s">
        <v>39</v>
      </c>
      <c r="D26" s="96"/>
      <c r="E26" s="96"/>
      <c r="F26" s="96"/>
      <c r="G26" s="96"/>
      <c r="H26" s="51">
        <f>H22-H24</f>
        <v>-267339.70110000111</v>
      </c>
      <c r="I26" s="38"/>
      <c r="J26" s="39"/>
    </row>
  </sheetData>
  <mergeCells count="10">
    <mergeCell ref="B8:B10"/>
    <mergeCell ref="C8:C10"/>
    <mergeCell ref="A2:J3"/>
    <mergeCell ref="C22:E22"/>
    <mergeCell ref="C26:G26"/>
    <mergeCell ref="J9:J11"/>
    <mergeCell ref="G9:G11"/>
    <mergeCell ref="H9:H11"/>
    <mergeCell ref="E8:E11"/>
    <mergeCell ref="C24:G24"/>
  </mergeCells>
  <phoneticPr fontId="25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E42"/>
  <sheetViews>
    <sheetView zoomScale="200" zoomScaleNormal="200" workbookViewId="0">
      <selection activeCell="A13" sqref="A13"/>
    </sheetView>
  </sheetViews>
  <sheetFormatPr baseColWidth="10" defaultColWidth="15.28515625" defaultRowHeight="15"/>
  <cols>
    <col min="1" max="1" width="15.28515625" style="45" customWidth="1"/>
    <col min="2" max="2" width="14" style="45" customWidth="1"/>
    <col min="3" max="3" width="18" style="45" customWidth="1"/>
    <col min="4" max="4" width="14.85546875" style="45" customWidth="1"/>
    <col min="5" max="5" width="16.5703125" style="45" customWidth="1"/>
    <col min="6" max="255" width="11.42578125" style="45" customWidth="1"/>
    <col min="256" max="16384" width="15.28515625" style="45"/>
  </cols>
  <sheetData>
    <row r="1" spans="1:5" ht="38.25">
      <c r="A1" s="42" t="s">
        <v>40</v>
      </c>
      <c r="B1" s="43" t="s">
        <v>43</v>
      </c>
      <c r="C1" s="42" t="s">
        <v>54</v>
      </c>
      <c r="D1" s="50" t="s">
        <v>41</v>
      </c>
      <c r="E1" s="44" t="s">
        <v>42</v>
      </c>
    </row>
    <row r="2" spans="1:5">
      <c r="A2" s="46">
        <v>2258309.6</v>
      </c>
      <c r="B2" s="47">
        <v>13</v>
      </c>
      <c r="C2" s="47">
        <v>3.25</v>
      </c>
      <c r="D2" s="48">
        <f t="shared" ref="D2:D41" si="0">(A2*C2/100)/(1-(1/POWER(1+C2/100,B2)))</f>
        <v>215757.21108288612</v>
      </c>
      <c r="E2" s="49">
        <f>SUM($D$2:D2)</f>
        <v>215757.21108288612</v>
      </c>
    </row>
    <row r="3" spans="1:5">
      <c r="A3" s="46">
        <v>0</v>
      </c>
      <c r="B3" s="47">
        <v>8</v>
      </c>
      <c r="C3" s="47">
        <v>4.71</v>
      </c>
      <c r="D3" s="48">
        <f t="shared" si="0"/>
        <v>0</v>
      </c>
      <c r="E3" s="49">
        <f>SUM($D$2:D3)</f>
        <v>215757.21108288612</v>
      </c>
    </row>
    <row r="4" spans="1:5">
      <c r="A4" s="46">
        <v>100000</v>
      </c>
      <c r="B4" s="47">
        <v>15</v>
      </c>
      <c r="C4" s="47">
        <v>5</v>
      </c>
      <c r="D4" s="48">
        <f t="shared" si="0"/>
        <v>9634.2287609244358</v>
      </c>
      <c r="E4" s="49">
        <f>SUM($D$2:D4)</f>
        <v>225391.43984381054</v>
      </c>
    </row>
    <row r="5" spans="1:5">
      <c r="A5" s="46">
        <v>200000</v>
      </c>
      <c r="B5" s="47">
        <v>15</v>
      </c>
      <c r="C5" s="47">
        <v>5.5</v>
      </c>
      <c r="D5" s="48">
        <f t="shared" si="0"/>
        <v>19925.119520962249</v>
      </c>
      <c r="E5" s="49">
        <f>SUM($D$2:D5)</f>
        <v>245316.55936477278</v>
      </c>
    </row>
    <row r="6" spans="1:5">
      <c r="A6" s="46">
        <v>134600</v>
      </c>
      <c r="B6" s="47">
        <v>10</v>
      </c>
      <c r="C6" s="47">
        <v>5</v>
      </c>
      <c r="D6" s="48">
        <f t="shared" si="0"/>
        <v>17431.315790350469</v>
      </c>
      <c r="E6" s="49">
        <f>SUM($D$2:D6)</f>
        <v>262747.87515512324</v>
      </c>
    </row>
    <row r="7" spans="1:5">
      <c r="A7" s="46">
        <v>350000</v>
      </c>
      <c r="B7" s="47">
        <v>11</v>
      </c>
      <c r="C7" s="47">
        <v>1.31</v>
      </c>
      <c r="D7" s="48">
        <f t="shared" si="0"/>
        <v>34373.320857797036</v>
      </c>
      <c r="E7" s="49">
        <f>SUM($D$2:D7)</f>
        <v>297121.19601292029</v>
      </c>
    </row>
    <row r="8" spans="1:5">
      <c r="A8" s="46">
        <v>650000</v>
      </c>
      <c r="B8" s="47">
        <v>7</v>
      </c>
      <c r="C8" s="47">
        <v>1.52</v>
      </c>
      <c r="D8" s="48">
        <f t="shared" si="0"/>
        <v>98588.010193738388</v>
      </c>
      <c r="E8" s="49">
        <f>SUM($D$2:D8)</f>
        <v>395709.20620665868</v>
      </c>
    </row>
    <row r="9" spans="1:5">
      <c r="A9" s="46">
        <v>46000</v>
      </c>
      <c r="B9" s="47">
        <v>3</v>
      </c>
      <c r="C9" s="47">
        <v>2.5</v>
      </c>
      <c r="D9" s="48">
        <f t="shared" si="0"/>
        <v>16106.309693151832</v>
      </c>
      <c r="E9" s="49">
        <f>SUM($D$2:D9)</f>
        <v>411815.51589981053</v>
      </c>
    </row>
    <row r="10" spans="1:5">
      <c r="A10" s="46">
        <v>18000</v>
      </c>
      <c r="B10" s="47">
        <v>6</v>
      </c>
      <c r="C10" s="47">
        <v>0.9</v>
      </c>
      <c r="D10" s="48">
        <f t="shared" si="0"/>
        <v>3095.205544706329</v>
      </c>
      <c r="E10" s="49">
        <f>SUM($D$2:D10)</f>
        <v>414910.72144451685</v>
      </c>
    </row>
    <row r="11" spans="1:5">
      <c r="A11" s="46">
        <v>1500000</v>
      </c>
      <c r="B11" s="47">
        <v>10</v>
      </c>
      <c r="C11" s="47">
        <v>1.31</v>
      </c>
      <c r="D11" s="48">
        <f t="shared" si="0"/>
        <v>161018.42826225684</v>
      </c>
      <c r="E11" s="49">
        <f>SUM($D$2:D11)</f>
        <v>575929.14970677369</v>
      </c>
    </row>
    <row r="12" spans="1:5">
      <c r="A12" s="46">
        <v>100000</v>
      </c>
      <c r="B12" s="47">
        <v>9</v>
      </c>
      <c r="C12" s="47">
        <v>1.1000000000000001</v>
      </c>
      <c r="D12" s="48">
        <f t="shared" si="0"/>
        <v>11731.134789745603</v>
      </c>
      <c r="E12" s="49">
        <f>SUM($D$2:D12)</f>
        <v>587660.28449651925</v>
      </c>
    </row>
    <row r="13" spans="1:5">
      <c r="A13" s="46"/>
      <c r="B13" s="47"/>
      <c r="C13" s="47"/>
      <c r="D13" s="48" t="e">
        <f t="shared" si="0"/>
        <v>#DIV/0!</v>
      </c>
      <c r="E13" s="49" t="e">
        <f>SUM($D$2:D13)</f>
        <v>#DIV/0!</v>
      </c>
    </row>
    <row r="14" spans="1:5">
      <c r="A14" s="46"/>
      <c r="B14" s="47"/>
      <c r="C14" s="47"/>
      <c r="D14" s="48" t="e">
        <f t="shared" si="0"/>
        <v>#DIV/0!</v>
      </c>
      <c r="E14" s="49" t="e">
        <f>SUM($D$2:D14)</f>
        <v>#DIV/0!</v>
      </c>
    </row>
    <row r="15" spans="1:5">
      <c r="A15" s="46"/>
      <c r="B15" s="47"/>
      <c r="C15" s="47"/>
      <c r="D15" s="48" t="e">
        <f t="shared" si="0"/>
        <v>#DIV/0!</v>
      </c>
      <c r="E15" s="49" t="e">
        <f>SUM($D$2:D15)</f>
        <v>#DIV/0!</v>
      </c>
    </row>
    <row r="16" spans="1:5">
      <c r="A16" s="46"/>
      <c r="B16" s="47"/>
      <c r="C16" s="47"/>
      <c r="D16" s="48" t="e">
        <f t="shared" si="0"/>
        <v>#DIV/0!</v>
      </c>
      <c r="E16" s="49" t="e">
        <f>SUM($D$2:D16)</f>
        <v>#DIV/0!</v>
      </c>
    </row>
    <row r="17" spans="1:5">
      <c r="A17" s="46"/>
      <c r="B17" s="47"/>
      <c r="C17" s="47"/>
      <c r="D17" s="48" t="e">
        <f t="shared" si="0"/>
        <v>#DIV/0!</v>
      </c>
      <c r="E17" s="49" t="e">
        <f>SUM($D$2:D17)</f>
        <v>#DIV/0!</v>
      </c>
    </row>
    <row r="18" spans="1:5">
      <c r="A18" s="46"/>
      <c r="B18" s="47"/>
      <c r="C18" s="47"/>
      <c r="D18" s="48" t="e">
        <f t="shared" si="0"/>
        <v>#DIV/0!</v>
      </c>
      <c r="E18" s="49" t="e">
        <f>SUM($D$2:D18)</f>
        <v>#DIV/0!</v>
      </c>
    </row>
    <row r="19" spans="1:5">
      <c r="A19" s="46"/>
      <c r="B19" s="47"/>
      <c r="C19" s="47"/>
      <c r="D19" s="48" t="e">
        <f t="shared" si="0"/>
        <v>#DIV/0!</v>
      </c>
      <c r="E19" s="49" t="e">
        <f>SUM($D$2:D19)</f>
        <v>#DIV/0!</v>
      </c>
    </row>
    <row r="20" spans="1:5">
      <c r="A20" s="46"/>
      <c r="B20" s="47"/>
      <c r="C20" s="47"/>
      <c r="D20" s="48" t="e">
        <f t="shared" si="0"/>
        <v>#DIV/0!</v>
      </c>
      <c r="E20" s="49" t="e">
        <f>SUM($D$2:D20)</f>
        <v>#DIV/0!</v>
      </c>
    </row>
    <row r="21" spans="1:5">
      <c r="A21" s="46"/>
      <c r="B21" s="47"/>
      <c r="C21" s="47"/>
      <c r="D21" s="48" t="e">
        <f t="shared" si="0"/>
        <v>#DIV/0!</v>
      </c>
      <c r="E21" s="49" t="e">
        <f>SUM($D$2:D21)</f>
        <v>#DIV/0!</v>
      </c>
    </row>
    <row r="22" spans="1:5">
      <c r="A22" s="46"/>
      <c r="B22" s="47"/>
      <c r="C22" s="47"/>
      <c r="D22" s="48" t="e">
        <f t="shared" si="0"/>
        <v>#DIV/0!</v>
      </c>
      <c r="E22" s="49" t="e">
        <f>SUM($D$2:D22)</f>
        <v>#DIV/0!</v>
      </c>
    </row>
    <row r="23" spans="1:5">
      <c r="A23" s="46"/>
      <c r="B23" s="47"/>
      <c r="C23" s="47"/>
      <c r="D23" s="48" t="e">
        <f t="shared" si="0"/>
        <v>#DIV/0!</v>
      </c>
      <c r="E23" s="49" t="e">
        <f>SUM($D$2:D23)</f>
        <v>#DIV/0!</v>
      </c>
    </row>
    <row r="24" spans="1:5">
      <c r="A24" s="46"/>
      <c r="B24" s="47"/>
      <c r="C24" s="47"/>
      <c r="D24" s="48" t="e">
        <f t="shared" si="0"/>
        <v>#DIV/0!</v>
      </c>
      <c r="E24" s="49" t="e">
        <f>SUM($D$2:D24)</f>
        <v>#DIV/0!</v>
      </c>
    </row>
    <row r="25" spans="1:5">
      <c r="A25" s="46"/>
      <c r="B25" s="47"/>
      <c r="C25" s="47"/>
      <c r="D25" s="48" t="e">
        <f t="shared" si="0"/>
        <v>#DIV/0!</v>
      </c>
      <c r="E25" s="49" t="e">
        <f>SUM($D$2:D25)</f>
        <v>#DIV/0!</v>
      </c>
    </row>
    <row r="26" spans="1:5">
      <c r="A26" s="46"/>
      <c r="B26" s="47"/>
      <c r="C26" s="47"/>
      <c r="D26" s="48" t="e">
        <f t="shared" si="0"/>
        <v>#DIV/0!</v>
      </c>
      <c r="E26" s="49" t="e">
        <f>SUM($D$2:D26)</f>
        <v>#DIV/0!</v>
      </c>
    </row>
    <row r="27" spans="1:5">
      <c r="A27" s="46"/>
      <c r="B27" s="47"/>
      <c r="C27" s="47"/>
      <c r="D27" s="48" t="e">
        <f t="shared" si="0"/>
        <v>#DIV/0!</v>
      </c>
      <c r="E27" s="49" t="e">
        <f>SUM($D$2:D27)</f>
        <v>#DIV/0!</v>
      </c>
    </row>
    <row r="28" spans="1:5">
      <c r="A28" s="46"/>
      <c r="B28" s="47"/>
      <c r="C28" s="47"/>
      <c r="D28" s="48" t="e">
        <f t="shared" si="0"/>
        <v>#DIV/0!</v>
      </c>
      <c r="E28" s="49" t="e">
        <f>SUM($D$2:D28)</f>
        <v>#DIV/0!</v>
      </c>
    </row>
    <row r="29" spans="1:5">
      <c r="A29" s="46"/>
      <c r="B29" s="47"/>
      <c r="C29" s="47"/>
      <c r="D29" s="48" t="e">
        <f t="shared" si="0"/>
        <v>#DIV/0!</v>
      </c>
      <c r="E29" s="49" t="e">
        <f>SUM($D$2:D29)</f>
        <v>#DIV/0!</v>
      </c>
    </row>
    <row r="30" spans="1:5">
      <c r="A30" s="46"/>
      <c r="B30" s="47"/>
      <c r="C30" s="47"/>
      <c r="D30" s="48" t="e">
        <f t="shared" si="0"/>
        <v>#DIV/0!</v>
      </c>
      <c r="E30" s="49" t="e">
        <f>SUM($D$2:D30)</f>
        <v>#DIV/0!</v>
      </c>
    </row>
    <row r="31" spans="1:5">
      <c r="A31" s="46"/>
      <c r="B31" s="47"/>
      <c r="C31" s="47"/>
      <c r="D31" s="48" t="e">
        <f t="shared" si="0"/>
        <v>#DIV/0!</v>
      </c>
      <c r="E31" s="49" t="e">
        <f>SUM($D$2:D31)</f>
        <v>#DIV/0!</v>
      </c>
    </row>
    <row r="32" spans="1:5">
      <c r="A32" s="46"/>
      <c r="B32" s="47"/>
      <c r="C32" s="47"/>
      <c r="D32" s="48" t="e">
        <f t="shared" si="0"/>
        <v>#DIV/0!</v>
      </c>
      <c r="E32" s="49" t="e">
        <f>SUM($D$2:D32)</f>
        <v>#DIV/0!</v>
      </c>
    </row>
    <row r="33" spans="1:5">
      <c r="A33" s="46"/>
      <c r="B33" s="47"/>
      <c r="C33" s="47"/>
      <c r="D33" s="48" t="e">
        <f t="shared" si="0"/>
        <v>#DIV/0!</v>
      </c>
      <c r="E33" s="49" t="e">
        <f>SUM($D$2:D33)</f>
        <v>#DIV/0!</v>
      </c>
    </row>
    <row r="34" spans="1:5">
      <c r="A34" s="46"/>
      <c r="B34" s="47"/>
      <c r="C34" s="47"/>
      <c r="D34" s="48" t="e">
        <f t="shared" si="0"/>
        <v>#DIV/0!</v>
      </c>
      <c r="E34" s="49" t="e">
        <f>SUM($D$2:D34)</f>
        <v>#DIV/0!</v>
      </c>
    </row>
    <row r="35" spans="1:5">
      <c r="A35" s="46"/>
      <c r="B35" s="47"/>
      <c r="C35" s="47"/>
      <c r="D35" s="48" t="e">
        <f t="shared" si="0"/>
        <v>#DIV/0!</v>
      </c>
      <c r="E35" s="49" t="e">
        <f>SUM($D$2:D35)</f>
        <v>#DIV/0!</v>
      </c>
    </row>
    <row r="36" spans="1:5">
      <c r="A36" s="46"/>
      <c r="B36" s="47"/>
      <c r="C36" s="47"/>
      <c r="D36" s="48" t="e">
        <f t="shared" si="0"/>
        <v>#DIV/0!</v>
      </c>
      <c r="E36" s="49" t="e">
        <f>SUM($D$2:D36)</f>
        <v>#DIV/0!</v>
      </c>
    </row>
    <row r="37" spans="1:5">
      <c r="A37" s="46"/>
      <c r="B37" s="47"/>
      <c r="C37" s="47"/>
      <c r="D37" s="48" t="e">
        <f t="shared" si="0"/>
        <v>#DIV/0!</v>
      </c>
      <c r="E37" s="49" t="e">
        <f>SUM($D$2:D37)</f>
        <v>#DIV/0!</v>
      </c>
    </row>
    <row r="38" spans="1:5">
      <c r="A38" s="46"/>
      <c r="B38" s="47"/>
      <c r="C38" s="47"/>
      <c r="D38" s="48" t="e">
        <f t="shared" si="0"/>
        <v>#DIV/0!</v>
      </c>
      <c r="E38" s="49" t="e">
        <f>SUM($D$2:D38)</f>
        <v>#DIV/0!</v>
      </c>
    </row>
    <row r="39" spans="1:5">
      <c r="A39" s="46"/>
      <c r="B39" s="47"/>
      <c r="C39" s="47"/>
      <c r="D39" s="48" t="e">
        <f t="shared" si="0"/>
        <v>#DIV/0!</v>
      </c>
      <c r="E39" s="49" t="e">
        <f>SUM($D$2:D39)</f>
        <v>#DIV/0!</v>
      </c>
    </row>
    <row r="40" spans="1:5">
      <c r="A40" s="46"/>
      <c r="B40" s="47"/>
      <c r="C40" s="47"/>
      <c r="D40" s="48" t="e">
        <f t="shared" si="0"/>
        <v>#DIV/0!</v>
      </c>
      <c r="E40" s="49" t="e">
        <f>SUM($D$2:D40)</f>
        <v>#DIV/0!</v>
      </c>
    </row>
    <row r="41" spans="1:5">
      <c r="A41" s="46"/>
      <c r="B41" s="47"/>
      <c r="C41" s="47"/>
      <c r="D41" s="48" t="e">
        <f t="shared" si="0"/>
        <v>#DIV/0!</v>
      </c>
      <c r="E41" s="49" t="e">
        <f>SUM($D$2:D41)</f>
        <v>#DIV/0!</v>
      </c>
    </row>
    <row r="42" spans="1:5">
      <c r="A42"/>
      <c r="B42"/>
      <c r="C42"/>
      <c r="D42"/>
      <c r="E42"/>
    </row>
  </sheetData>
  <phoneticPr fontId="2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B13"/>
  <sheetViews>
    <sheetView zoomScale="200" zoomScaleNormal="200" workbookViewId="0">
      <selection activeCell="B15" sqref="B15"/>
    </sheetView>
  </sheetViews>
  <sheetFormatPr baseColWidth="10" defaultRowHeight="15"/>
  <cols>
    <col min="1" max="1" width="62.42578125" customWidth="1"/>
    <col min="2" max="2" width="18.42578125" customWidth="1"/>
  </cols>
  <sheetData>
    <row r="1" spans="1:2" ht="18" customHeight="1">
      <c r="A1" t="s">
        <v>53</v>
      </c>
      <c r="B1" s="27">
        <f ca="1">'AHORRO NETO'!E17</f>
        <v>9620247.7049199995</v>
      </c>
    </row>
    <row r="2" spans="1:2" ht="18" customHeight="1">
      <c r="A2" t="s">
        <v>21</v>
      </c>
      <c r="B2" s="52">
        <f ca="1">'AHORRO NETO'!E18</f>
        <v>40777.383009999998</v>
      </c>
    </row>
    <row r="3" spans="1:2" ht="18" customHeight="1">
      <c r="A3" s="30" t="s">
        <v>22</v>
      </c>
      <c r="B3" s="28">
        <f>B1-B2</f>
        <v>9579470.3219099995</v>
      </c>
    </row>
    <row r="4" spans="1:2" ht="18" customHeight="1" thickBot="1">
      <c r="A4" s="31" t="s">
        <v>23</v>
      </c>
    </row>
    <row r="5" spans="1:2" ht="18" customHeight="1">
      <c r="A5" t="s">
        <v>25</v>
      </c>
      <c r="B5" s="70">
        <v>450000</v>
      </c>
    </row>
    <row r="6" spans="1:2" ht="18" customHeight="1">
      <c r="A6" t="s">
        <v>26</v>
      </c>
      <c r="B6" s="71">
        <v>3857528</v>
      </c>
    </row>
    <row r="7" spans="1:2" ht="18" customHeight="1">
      <c r="A7" t="s">
        <v>27</v>
      </c>
      <c r="B7" s="71">
        <v>2124007</v>
      </c>
    </row>
    <row r="8" spans="1:2" ht="18" customHeight="1" thickBot="1">
      <c r="A8" t="s">
        <v>28</v>
      </c>
      <c r="B8" s="72">
        <v>300000</v>
      </c>
    </row>
    <row r="9" spans="1:2" ht="18" customHeight="1">
      <c r="A9" s="32" t="s">
        <v>29</v>
      </c>
      <c r="B9" s="78">
        <f>SUM(B5:B8)</f>
        <v>6731535</v>
      </c>
    </row>
    <row r="10" spans="1:2" ht="18" customHeight="1">
      <c r="A10" s="81" t="s">
        <v>30</v>
      </c>
      <c r="B10" s="66">
        <v>1500000</v>
      </c>
    </row>
    <row r="11" spans="1:2" ht="18" customHeight="1">
      <c r="A11" s="33" t="s">
        <v>31</v>
      </c>
      <c r="B11" s="34">
        <f>SUM(B9:B10)</f>
        <v>8231535</v>
      </c>
    </row>
    <row r="12" spans="1:2" ht="3.75" customHeight="1"/>
    <row r="13" spans="1:2" ht="18" customHeight="1">
      <c r="A13" s="79" t="s">
        <v>24</v>
      </c>
      <c r="B13" s="80">
        <f>B11/B3</f>
        <v>0.8592891593570654</v>
      </c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19"/>
  <sheetViews>
    <sheetView workbookViewId="0">
      <selection activeCell="K22" sqref="K22"/>
    </sheetView>
  </sheetViews>
  <sheetFormatPr baseColWidth="10" defaultRowHeight="15"/>
  <sheetData>
    <row r="2" spans="1:1" ht="26.25">
      <c r="A2" s="53"/>
    </row>
    <row r="3" spans="1:1" ht="26.25">
      <c r="A3" s="53" t="s">
        <v>44</v>
      </c>
    </row>
    <row r="4" spans="1:1" ht="26.25">
      <c r="A4" s="53"/>
    </row>
    <row r="5" spans="1:1" ht="26.25">
      <c r="A5" s="53" t="s">
        <v>45</v>
      </c>
    </row>
    <row r="6" spans="1:1" ht="26.25">
      <c r="A6" s="53"/>
    </row>
    <row r="7" spans="1:1" ht="26.25">
      <c r="A7" s="53" t="s">
        <v>46</v>
      </c>
    </row>
    <row r="8" spans="1:1" ht="26.25">
      <c r="A8" s="53"/>
    </row>
    <row r="9" spans="1:1" ht="26.25">
      <c r="A9" s="53" t="s">
        <v>47</v>
      </c>
    </row>
    <row r="10" spans="1:1" ht="26.25">
      <c r="A10" s="53"/>
    </row>
    <row r="11" spans="1:1" ht="26.25">
      <c r="A11" s="53" t="s">
        <v>48</v>
      </c>
    </row>
    <row r="12" spans="1:1" ht="26.25">
      <c r="A12" s="53"/>
    </row>
    <row r="13" spans="1:1" ht="26.25">
      <c r="A13" s="53" t="s">
        <v>49</v>
      </c>
    </row>
    <row r="14" spans="1:1" ht="26.25">
      <c r="A14" s="53"/>
    </row>
    <row r="15" spans="1:1" ht="26.25">
      <c r="A15" s="53" t="s">
        <v>50</v>
      </c>
    </row>
    <row r="16" spans="1:1" ht="26.25">
      <c r="A16" s="53"/>
    </row>
    <row r="17" spans="1:1" ht="26.25">
      <c r="A17" s="53" t="s">
        <v>51</v>
      </c>
    </row>
    <row r="18" spans="1:1" ht="26.25">
      <c r="A18" s="53"/>
    </row>
    <row r="19" spans="1:1" ht="26.25">
      <c r="A19" s="53" t="s">
        <v>52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AHORRO NETO</vt:lpstr>
      <vt:lpstr>ANUALIDAD TEÓRICA</vt:lpstr>
      <vt:lpstr>DEUDA VIVA</vt:lpstr>
      <vt:lpstr>ingresos extraordinarios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FERNANDEZ, RAMON</dc:creator>
  <cp:lastModifiedBy>AM_BECA2</cp:lastModifiedBy>
  <dcterms:created xsi:type="dcterms:W3CDTF">2016-10-25T14:40:18Z</dcterms:created>
  <dcterms:modified xsi:type="dcterms:W3CDTF">2017-02-08T09:26:23Z</dcterms:modified>
</cp:coreProperties>
</file>