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m_ramon\Documents\0_PORTATIL TTL\MODELOS\EP Y RG\"/>
    </mc:Choice>
  </mc:AlternateContent>
  <bookViews>
    <workbookView xWindow="-28920" yWindow="-72" windowWidth="29040" windowHeight="15840" tabRatio="938"/>
  </bookViews>
  <sheets>
    <sheet name="Instrucciones" sheetId="1" r:id="rId1"/>
    <sheet name="F1.1.1. " sheetId="2" r:id="rId2"/>
    <sheet name="Ajuste GPA" sheetId="4" r:id="rId3"/>
    <sheet name="Ajustes PIE" sheetId="5" r:id="rId4"/>
    <sheet name="Ajuste por recaudación" sheetId="6" r:id="rId5"/>
    <sheet name="Ajuste por grado de ejecución" sheetId="7" r:id="rId6"/>
    <sheet name="Ajuste arrendamiento financ." sheetId="15" r:id="rId7"/>
    <sheet name="EP F11.B1" sheetId="9" r:id="rId8"/>
    <sheet name="F2.1." sheetId="11" r:id="rId9"/>
    <sheet name="F3.0." sheetId="12" r:id="rId10"/>
    <sheet name="F3.2." sheetId="13" r:id="rId11"/>
  </sheets>
  <definedNames>
    <definedName name="_xlnm.Print_Area" localSheetId="2">'Ajuste GPA'!$A$1:$H$9</definedName>
    <definedName name="_xlnm.Print_Area" localSheetId="5">'Ajuste por grado de ejecución'!$A$1:$F$48</definedName>
    <definedName name="_xlnm.Print_Area" localSheetId="4">'Ajuste por recaudación'!$B$2:$J$32</definedName>
    <definedName name="_xlnm.Print_Area" localSheetId="3">'Ajustes PIE'!$A$2:$F$24</definedName>
    <definedName name="_xlnm.Print_Area" localSheetId="7">'EP F11.B1'!$A$1:$F$42</definedName>
    <definedName name="_xlnm.Print_Area" localSheetId="1">'F1.1.1. '!$A$1:$I$38</definedName>
    <definedName name="_xlnm.Print_Area" localSheetId="8">'F2.1.'!$A$1:$I$22</definedName>
    <definedName name="_xlnm.Print_Area" localSheetId="9">'F3.0.'!$B$1:$I$18</definedName>
    <definedName name="_xlnm.Print_Area" localSheetId="10">'F3.2.'!$A$1:$H$23</definedName>
    <definedName name="_xlnm.Print_Area" localSheetId="0">Instrucciones!$A$1:$E$34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5" l="1"/>
  <c r="H31" i="6"/>
  <c r="F18" i="11"/>
  <c r="F7" i="13" s="1"/>
  <c r="G11" i="13"/>
  <c r="D38" i="9"/>
  <c r="H17" i="15" l="1"/>
  <c r="C40" i="7"/>
  <c r="E31" i="7"/>
  <c r="D12" i="9"/>
  <c r="D17" i="9"/>
  <c r="D40" i="7"/>
  <c r="G7" i="4" l="1"/>
  <c r="D29" i="9" s="1"/>
  <c r="D8" i="9"/>
  <c r="C7" i="13" s="1"/>
  <c r="D9" i="9"/>
  <c r="D7" i="13" s="1"/>
  <c r="F28" i="6"/>
  <c r="F29" i="6"/>
  <c r="G8" i="6"/>
  <c r="I8" i="6" s="1"/>
  <c r="G15" i="6"/>
  <c r="I15" i="6" s="1"/>
  <c r="G22" i="6"/>
  <c r="I22" i="6" s="1"/>
  <c r="F30" i="6"/>
  <c r="D15" i="9"/>
  <c r="D16" i="9"/>
  <c r="D41" i="7"/>
  <c r="D42" i="7"/>
  <c r="D43" i="7"/>
  <c r="D44" i="7"/>
  <c r="D45" i="7"/>
  <c r="H15" i="15"/>
  <c r="H13" i="15"/>
  <c r="H14" i="15"/>
  <c r="H12" i="15"/>
  <c r="H6" i="15"/>
  <c r="D31" i="9" s="1"/>
  <c r="H7" i="15"/>
  <c r="H8" i="15"/>
  <c r="H5" i="15"/>
  <c r="H24" i="2"/>
  <c r="H36" i="2"/>
  <c r="E32" i="7"/>
  <c r="C41" i="7" s="1"/>
  <c r="E41" i="7" s="1"/>
  <c r="E33" i="7"/>
  <c r="E34" i="7"/>
  <c r="E35" i="7"/>
  <c r="E36" i="7"/>
  <c r="C45" i="7" s="1"/>
  <c r="E45" i="7" s="1"/>
  <c r="E18" i="7"/>
  <c r="E17" i="7"/>
  <c r="E16" i="7"/>
  <c r="E15" i="7"/>
  <c r="E14" i="7"/>
  <c r="E13" i="7"/>
  <c r="E22" i="7"/>
  <c r="E23" i="7"/>
  <c r="E24" i="7"/>
  <c r="E25" i="7"/>
  <c r="E26" i="7"/>
  <c r="E27" i="7"/>
  <c r="G7" i="6"/>
  <c r="H7" i="6" s="1"/>
  <c r="G14" i="6"/>
  <c r="I14" i="6" s="1"/>
  <c r="G21" i="6"/>
  <c r="I21" i="6" s="1"/>
  <c r="D37" i="7"/>
  <c r="C37" i="7"/>
  <c r="D28" i="7"/>
  <c r="C28" i="7"/>
  <c r="D19" i="7"/>
  <c r="C19" i="7"/>
  <c r="G16" i="6"/>
  <c r="I16" i="6" s="1"/>
  <c r="G23" i="6"/>
  <c r="H23" i="6" s="1"/>
  <c r="G9" i="6"/>
  <c r="H9" i="6" s="1"/>
  <c r="H8" i="6"/>
  <c r="I7" i="6" l="1"/>
  <c r="D28" i="6" s="1"/>
  <c r="H28" i="6" s="1"/>
  <c r="H21" i="6"/>
  <c r="C43" i="7"/>
  <c r="E43" i="7" s="1"/>
  <c r="I9" i="6"/>
  <c r="C44" i="7"/>
  <c r="E44" i="7" s="1"/>
  <c r="C42" i="7"/>
  <c r="E42" i="7" s="1"/>
  <c r="D10" i="9"/>
  <c r="H22" i="6"/>
  <c r="H15" i="6"/>
  <c r="I23" i="6"/>
  <c r="D30" i="6" s="1"/>
  <c r="H30" i="6" s="1"/>
  <c r="D14" i="9" s="1"/>
  <c r="D29" i="6"/>
  <c r="H29" i="6" s="1"/>
  <c r="D13" i="9" s="1"/>
  <c r="H14" i="6"/>
  <c r="H16" i="6"/>
  <c r="E40" i="7" l="1"/>
  <c r="E46" i="7" s="1"/>
  <c r="D20" i="9" s="1"/>
  <c r="D41" i="9" s="1"/>
  <c r="E41" i="9" s="1"/>
  <c r="E7" i="13" l="1"/>
  <c r="G7" i="13" s="1"/>
  <c r="B14" i="13" s="1"/>
</calcChain>
</file>

<file path=xl/comments1.xml><?xml version="1.0" encoding="utf-8"?>
<comments xmlns="http://schemas.openxmlformats.org/spreadsheetml/2006/main">
  <authors>
    <author>FERNANDEZ FERNANDEZ, RAMON</author>
  </authors>
  <commentList>
    <comment ref="D10" authorId="0" shapeId="0">
      <text>
        <r>
          <rPr>
            <b/>
            <sz val="9"/>
            <color indexed="81"/>
            <rFont val="Source Sans Pro Semibold"/>
            <family val="2"/>
          </rPr>
          <t>Si el Presupuesto de 2026 se elabora cuando ya se dispone de los datos de recaudación de 2025
, sustituir el ejercicio 2022 por 2025.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b/>
            <sz val="10"/>
            <color indexed="81"/>
            <rFont val="Calibri"/>
            <family val="2"/>
          </rPr>
          <t xml:space="preserve">Si los cálculos de este ajuste se realizan cuando se dispone ya de los datos de obligaciones reconocidas totales en 2025, sustituir el ejercicio 2022 por 2025.
</t>
        </r>
      </text>
    </comment>
  </commentList>
</comments>
</file>

<file path=xl/comments2.xml><?xml version="1.0" encoding="utf-8"?>
<comments xmlns="http://schemas.openxmlformats.org/spreadsheetml/2006/main">
  <authors>
    <author>FERNANDEZ FERNANDEZ, RAMON</author>
  </authors>
  <commentList>
    <comment ref="E7" authorId="0" shapeId="0">
      <text>
        <r>
          <rPr>
            <sz val="16"/>
            <color indexed="81"/>
            <rFont val="Shruti"/>
            <family val="2"/>
          </rPr>
          <t>SOLO PROCEDE ESTE AJUSTE CUANDO SE HAYA PRESUPUESTADO EL IMPORTE A INGRESAR POR LA PIE EN 2026 POR SU IMPORTE NETO (Si se presupuesta por el importe bruto de las entregas a cuenta, se deberá poner cero en todas las celdas E7 a E18).</t>
        </r>
      </text>
    </comment>
  </commentList>
</comments>
</file>

<file path=xl/sharedStrings.xml><?xml version="1.0" encoding="utf-8"?>
<sst xmlns="http://schemas.openxmlformats.org/spreadsheetml/2006/main" count="321" uniqueCount="265">
  <si>
    <t>RECOMENDACIONES A SEGUIR PARA UN USO ADECUADO DE ESTA HERRAMIENTA</t>
  </si>
  <si>
    <t>Pasos a seguir</t>
  </si>
  <si>
    <t>Hojas de cálculo (pestañas)</t>
  </si>
  <si>
    <t>Contenido</t>
  </si>
  <si>
    <t xml:space="preserve">Cumplimentar el formulario F.1.1.1. </t>
  </si>
  <si>
    <t>2º</t>
  </si>
  <si>
    <t>3º</t>
  </si>
  <si>
    <t>Calcular el ajuste por gastos pendientes de aplicar al presupuesto (ajuste GPA)</t>
  </si>
  <si>
    <t>4º</t>
  </si>
  <si>
    <t>5º</t>
  </si>
  <si>
    <t>6º</t>
  </si>
  <si>
    <t>Calcula el ajuste por grado de ejecución de gastos (ajuste ejec.)</t>
  </si>
  <si>
    <t>Introducir en las celdas amarillas los datos de Créditos Iniciales y Obligaciones Reconocidas de los Capítulos I, II, III, IV, V, VI y VII de Gastos.</t>
  </si>
  <si>
    <t>7º</t>
  </si>
  <si>
    <t>8º</t>
  </si>
  <si>
    <t xml:space="preserve">Si el saldo después de ajustes es positivo (+): Capacidad de financiación </t>
  </si>
  <si>
    <t xml:space="preserve">Si el saldo después de ajustes es negativo (-): Necesidad de financiación </t>
  </si>
  <si>
    <t>9º</t>
  </si>
  <si>
    <t>Cumplimentar el formulario F.2.1.</t>
  </si>
  <si>
    <t xml:space="preserve">F.1.1.1. Resumen Clasificación Económica  </t>
  </si>
  <si>
    <t>Código:</t>
  </si>
  <si>
    <t xml:space="preserve">Provincia </t>
  </si>
  <si>
    <t>Entidad</t>
  </si>
  <si>
    <t>Tipo de Entidad</t>
  </si>
  <si>
    <t xml:space="preserve">Nombre de la Entidad o Ente: </t>
  </si>
  <si>
    <t xml:space="preserve">AYTO. DE </t>
  </si>
  <si>
    <t>Presupuesto aprobado</t>
  </si>
  <si>
    <t>Prorrogado</t>
  </si>
  <si>
    <t>Fecha de aprobación/prorroga:</t>
  </si>
  <si>
    <t>Clasificación económica</t>
  </si>
  <si>
    <t>(euros)</t>
  </si>
  <si>
    <t>PRESUPUESTO 2015</t>
  </si>
  <si>
    <t>INGRESOS</t>
  </si>
  <si>
    <t xml:space="preserve">Impuestos directos  </t>
  </si>
  <si>
    <t xml:space="preserve">Impuestos indirectos </t>
  </si>
  <si>
    <t xml:space="preserve">Tasas y otros ingresos </t>
  </si>
  <si>
    <t xml:space="preserve">Transferencias corrientes </t>
  </si>
  <si>
    <t xml:space="preserve">Ingresos patrimoniales </t>
  </si>
  <si>
    <t xml:space="preserve">Enajenación de inversiones reales </t>
  </si>
  <si>
    <t xml:space="preserve">Transferencias de capital </t>
  </si>
  <si>
    <t xml:space="preserve">Activos financieros </t>
  </si>
  <si>
    <t xml:space="preserve">Pasivos financieros </t>
  </si>
  <si>
    <t xml:space="preserve">Total Ingresos </t>
  </si>
  <si>
    <t>GASTOS</t>
  </si>
  <si>
    <t xml:space="preserve">Gastos de personal  </t>
  </si>
  <si>
    <t xml:space="preserve">Gastos en bienes corrientes y servicios </t>
  </si>
  <si>
    <t xml:space="preserve">Gastos financieros </t>
  </si>
  <si>
    <t>Fondo de contingencia y Otros imprevistos</t>
  </si>
  <si>
    <t xml:space="preserve">Inversiones reales </t>
  </si>
  <si>
    <t xml:space="preserve">Total Gastos </t>
  </si>
  <si>
    <t>AJUSTE  POR  GASTOS  PENDIENTES  DE  APLICAR  AL  PRESUPUESTO (GPA)</t>
  </si>
  <si>
    <t>Cuenta 413 (Acreedores por operaciones pendientes de aplicar al presupuesto)</t>
  </si>
  <si>
    <t>Cuenta 555 (Pagos pendientes de aplicación)</t>
  </si>
  <si>
    <t>TOTALES</t>
  </si>
  <si>
    <t>LIQUIDACION  NEGATIVA</t>
  </si>
  <si>
    <t>PIE  2008</t>
  </si>
  <si>
    <t>PIE  2009</t>
  </si>
  <si>
    <t>PIE 2011</t>
  </si>
  <si>
    <t>PIE 2012</t>
  </si>
  <si>
    <t>PIE 2013</t>
  </si>
  <si>
    <t>SUMA</t>
  </si>
  <si>
    <t>CÁLCULO DEL AJUSTE POR RECAUDACIÓN DE LOS INGRESOS DE LOS CAPÍTULOS 1, 2 Y 3</t>
  </si>
  <si>
    <t>CAP.</t>
  </si>
  <si>
    <t>EJERCICIO CORRIENTE</t>
  </si>
  <si>
    <t>RECAUDACIÓN TOTAL</t>
  </si>
  <si>
    <t>I.</t>
  </si>
  <si>
    <t>II.</t>
  </si>
  <si>
    <t>III.</t>
  </si>
  <si>
    <t>CÁLCULO DEL AJUSTE POR RECAUDACIÓN DE LOS INGRESOS DE LOS CAPÍTULOS 1,2 Y 3</t>
  </si>
  <si>
    <t xml:space="preserve">% MEDIO AJUSTE POR RECAUDACIÓN </t>
  </si>
  <si>
    <t>AJUSTE POR RECAUDACIÓN</t>
  </si>
  <si>
    <t>AJUSTE TOTAL</t>
  </si>
  <si>
    <t>CÁLCULO DEL AJUSTE POR GRADO DE EJECUCIÓN DE GASTOS</t>
  </si>
  <si>
    <t>I</t>
  </si>
  <si>
    <t>II</t>
  </si>
  <si>
    <t>III</t>
  </si>
  <si>
    <t>IV</t>
  </si>
  <si>
    <t>VI</t>
  </si>
  <si>
    <t>VII</t>
  </si>
  <si>
    <t>% PROMEDIO INEJECUCIÓN</t>
  </si>
  <si>
    <t>AJUSTE POR GRADO DE EJECUCIÓN</t>
  </si>
  <si>
    <t>Entidad :</t>
  </si>
  <si>
    <t xml:space="preserve">Concepto: Saldo no financiero antes de ajustes </t>
  </si>
  <si>
    <t>a</t>
  </si>
  <si>
    <t>Suma de los  Capítulos 1 al 7 de Ingresos</t>
  </si>
  <si>
    <t>b</t>
  </si>
  <si>
    <t>Suma de los Capítulos 1 al 7 de Gastos</t>
  </si>
  <si>
    <t>c= a-b</t>
  </si>
  <si>
    <t>Saldo no financiero antes de ajustes</t>
  </si>
  <si>
    <t>Concepto (Prevision de ajuste a aplicar a los importes de ingresos y gastos)</t>
  </si>
  <si>
    <t>Observaciones</t>
  </si>
  <si>
    <t>Ajuste por recaudación ingresos Capitulo 1</t>
  </si>
  <si>
    <t>Ajuste por recaudación ingresos Capitulo 2</t>
  </si>
  <si>
    <t>Ajuste por recaudación ingresos Capitulo 3</t>
  </si>
  <si>
    <t>Intereses</t>
  </si>
  <si>
    <t>Diferencias de cambio</t>
  </si>
  <si>
    <t>(+/-) Ajuste por grado de ejecución del gasto</t>
  </si>
  <si>
    <t>Ingresos por Ventas de Acciones (privatizaciones)</t>
  </si>
  <si>
    <t>Dividendos y Participación en beneficios</t>
  </si>
  <si>
    <t>Operaciones de permuta financiera (SWAPS)</t>
  </si>
  <si>
    <t>Operaciones de reintegro y ejecución de avales</t>
  </si>
  <si>
    <t>Aportaciones de Capital</t>
  </si>
  <si>
    <t>Asunción y cancelación de deudas</t>
  </si>
  <si>
    <t>Gastos realizados en el ejercicio pendientes de aplicar a presupuesto</t>
  </si>
  <si>
    <t>Adquisiciones con pago aplazado</t>
  </si>
  <si>
    <t>Arrendamiento financiero</t>
  </si>
  <si>
    <t>Contratos de asociación publico privada (APP's)</t>
  </si>
  <si>
    <t>Prestamos</t>
  </si>
  <si>
    <t>Saldo no financiero después de ajustes</t>
  </si>
  <si>
    <t xml:space="preserve">F.2.1 -Ajustes por operaciones internas entre entidades del grupo a considerar en el informe de evaluación de la Corporación Local </t>
  </si>
  <si>
    <t>(Solo aplicable a elementos donde la Entidad Receptora este dentro del Sector Administraciones Publicas)</t>
  </si>
  <si>
    <t>(importes en €)</t>
  </si>
  <si>
    <t>Entidad Emisora (1)</t>
  </si>
  <si>
    <t>Entidad- Receptora (2)</t>
  </si>
  <si>
    <t>Importe ajuste
a aplicar  (+/-)</t>
  </si>
  <si>
    <t>Código</t>
  </si>
  <si>
    <t>Denominación</t>
  </si>
  <si>
    <t>(1)</t>
  </si>
  <si>
    <t>Entidad emisora : La que incurre en el gasto</t>
  </si>
  <si>
    <t>(2)</t>
  </si>
  <si>
    <t>Entidad receptora: la que recibe el ingreso</t>
  </si>
  <si>
    <t xml:space="preserve">F.3.0 - Datos generales del Informe de Evaluación Corporación </t>
  </si>
  <si>
    <t>Si</t>
  </si>
  <si>
    <t>No</t>
  </si>
  <si>
    <t>Fecha aprobación del Pleno :</t>
  </si>
  <si>
    <t>Órgano de tutela</t>
  </si>
  <si>
    <t>Fecha aprobación Órgano tutela:</t>
  </si>
  <si>
    <t>Fecha Inicio Plan :</t>
  </si>
  <si>
    <t>Fecha Fin del Plan :</t>
  </si>
  <si>
    <t>Capacidad/Necesidad de financiación (en términos SEC)</t>
  </si>
  <si>
    <t>(en €)</t>
  </si>
  <si>
    <t>Limite máximo de gasto (Regla del Gasto)</t>
  </si>
  <si>
    <t>%</t>
  </si>
  <si>
    <t>Observaciones de la Intervención :</t>
  </si>
  <si>
    <t xml:space="preserve">F.3.2.- Informe de Evaluación  de la  Estabilidad Presupuestaria </t>
  </si>
  <si>
    <t>Estabilidad Presupuestaria</t>
  </si>
  <si>
    <t>Capac/Nec. Financ. Entidad</t>
  </si>
  <si>
    <t>Ajustes propia Entidad</t>
  </si>
  <si>
    <t>Ajustes por operaciones internas</t>
  </si>
  <si>
    <t>Capacidad/ Necesidad Financiación de la Corporación Local</t>
  </si>
  <si>
    <t>Observaciones y/o consideraciones al Cumplimiento/Incumplimiento del Objetivo de Estabilidad Presupuestaria de la Corporación Local :</t>
  </si>
  <si>
    <r>
      <t xml:space="preserve">Se obtienen de forma </t>
    </r>
    <r>
      <rPr>
        <sz val="11"/>
        <color indexed="12"/>
        <rFont val="Calibri"/>
        <family val="2"/>
        <charset val="1"/>
      </rPr>
      <t>automática</t>
    </r>
    <r>
      <rPr>
        <sz val="11"/>
        <color indexed="8"/>
        <rFont val="Calibri"/>
        <family val="2"/>
        <charset val="1"/>
      </rPr>
      <t xml:space="preserve">:     </t>
    </r>
  </si>
  <si>
    <r>
      <t xml:space="preserve">Se obtiene de forma </t>
    </r>
    <r>
      <rPr>
        <b/>
        <sz val="10"/>
        <color indexed="12"/>
        <rFont val="Arial"/>
        <family val="2"/>
        <charset val="1"/>
      </rPr>
      <t>automática</t>
    </r>
  </si>
  <si>
    <t>% RECAUDACIÓN PREVISIONES</t>
  </si>
  <si>
    <t xml:space="preserve">AJUSTE TOTAL POR GRADO DE EJECUCIÓN en la ESTABILIDAD PRESUPUESTARIA </t>
  </si>
  <si>
    <t>(+) Ajuste por liquidación PTE - 2008</t>
  </si>
  <si>
    <t>(+) Ajuste por liquidación PTE - 2009</t>
  </si>
  <si>
    <t>Ingresos obtenidos del presupuesto de la Union Europea</t>
  </si>
  <si>
    <t>Devoluciones de ingresos pendientes de aplicar a presupuesto</t>
  </si>
  <si>
    <t>Consolidación de transferencias con otras Administraciones Públicas</t>
  </si>
  <si>
    <t>F.1.1.B1-Ajustes contemplados en Informe de Evaluación, que se han aplicado para relacionar el saldo resultante de Ingresos y Gastos del Presupuesto con la capacidad o necesidad de financiación calculada conforme a las normas del Sistema Europeo de Cuenta</t>
  </si>
  <si>
    <t xml:space="preserve">Total de ajustes al Presupuesto de la Entidad </t>
  </si>
  <si>
    <t>Estimación de los ajustes a aplicar a los importes de ingresos y gastos al final del ejercicio.</t>
  </si>
  <si>
    <r>
      <t>Ingreso No financiero</t>
    </r>
    <r>
      <rPr>
        <vertAlign val="superscript"/>
        <sz val="8"/>
        <color indexed="8"/>
        <rFont val="Calibri"/>
        <family val="2"/>
        <charset val="1"/>
      </rPr>
      <t>1</t>
    </r>
  </si>
  <si>
    <r>
      <t>Gasto No financiero</t>
    </r>
    <r>
      <rPr>
        <vertAlign val="superscript"/>
        <sz val="8"/>
        <color indexed="8"/>
        <rFont val="Calibri"/>
        <family val="2"/>
        <charset val="1"/>
      </rPr>
      <t>1</t>
    </r>
  </si>
  <si>
    <r>
      <t>Ajuste  S.Europeo Cuentas</t>
    </r>
    <r>
      <rPr>
        <vertAlign val="superscript"/>
        <sz val="8"/>
        <color indexed="8"/>
        <rFont val="Calibri"/>
        <family val="2"/>
        <charset val="1"/>
      </rPr>
      <t>2</t>
    </r>
  </si>
  <si>
    <r>
      <t>(1)</t>
    </r>
    <r>
      <rPr>
        <sz val="8"/>
        <color indexed="10"/>
        <rFont val="Calibri"/>
        <family val="2"/>
        <charset val="1"/>
      </rPr>
      <t xml:space="preserve"> Si entidad tiene presupuesto limitativo - corresponderá con los gastos e ingresos no financieros del presupuesto (Cap. 1 a 7)
      Si entidad con contabilidad Empresarial – corresponderá con los gastos e ingresos no financieros (ajustados al SEC)</t>
    </r>
  </si>
  <si>
    <r>
      <t>(2)</t>
    </r>
    <r>
      <rPr>
        <sz val="8"/>
        <color indexed="10"/>
        <rFont val="Calibri"/>
        <family val="2"/>
        <charset val="1"/>
      </rPr>
      <t xml:space="preserve"> Solo aparecerá cumplimentado en el caso de Entidad con presupuesto limitativo.</t>
    </r>
  </si>
  <si>
    <t>1º</t>
  </si>
  <si>
    <r>
      <t xml:space="preserve">Calcula de forma </t>
    </r>
    <r>
      <rPr>
        <b/>
        <sz val="11"/>
        <color indexed="12"/>
        <rFont val="Calibri"/>
        <family val="2"/>
        <charset val="1"/>
      </rPr>
      <t>automática</t>
    </r>
    <r>
      <rPr>
        <sz val="11"/>
        <color indexed="8"/>
        <rFont val="Calibri"/>
        <family val="2"/>
        <charset val="1"/>
      </rPr>
      <t xml:space="preserve"> el ajuste por grado de ejecución. Este ajuste se puede hacer de otra forma distinta a la que proponemos, siempre que se ajuste a lo que dice la IGAE</t>
    </r>
  </si>
  <si>
    <t>IMPORTANTE:                                                                                                         En este modelo se propone una forma de cálculo del ajuste, pero sería admisible cualquier otro que se considere adecuado al último criterio que mantiene la IGAE al respecto:</t>
  </si>
  <si>
    <t>PIE 2014</t>
  </si>
  <si>
    <t xml:space="preserve">      Formulario EP F11.B1:                                                Cálculo de la Estabilidad Presupuestaria</t>
  </si>
  <si>
    <t>(+/-) Ajuste PTE de ejercicios distintos a 2008 y 2009</t>
  </si>
  <si>
    <t>AJUSTE  POR  ARRENDAMIENTO  FINANCIERO</t>
  </si>
  <si>
    <t>1.1.</t>
  </si>
  <si>
    <t>DESCRIPCIÓN</t>
  </si>
  <si>
    <t>Barredora</t>
  </si>
  <si>
    <t>VALOR DEL BIEN</t>
  </si>
  <si>
    <t xml:space="preserve">1.2. </t>
  </si>
  <si>
    <t>1.3.</t>
  </si>
  <si>
    <t>Fotocopiadora</t>
  </si>
  <si>
    <t>Equipos informáticos</t>
  </si>
  <si>
    <t>1.4.</t>
  </si>
  <si>
    <t>AJUSTE EN LA ESTABILIDAD PRESUPUESTARIA</t>
  </si>
  <si>
    <t>BIENES  ADQUIRIDOS EN EJERCICIOS ANTERIORES</t>
  </si>
  <si>
    <t>2.1.</t>
  </si>
  <si>
    <t xml:space="preserve">2.2. </t>
  </si>
  <si>
    <t>2.3.</t>
  </si>
  <si>
    <t>2.4.</t>
  </si>
  <si>
    <t>Dumper</t>
  </si>
  <si>
    <t>Alumbrado</t>
  </si>
  <si>
    <r>
      <rPr>
        <b/>
        <sz val="18"/>
        <rFont val="Arial"/>
        <family val="2"/>
      </rPr>
      <t>AJUSTE TOTAL POR ARRENDAMIENTO FINANCIERO EN LA ESTABILIDAD PRESUPUESTARIA</t>
    </r>
    <r>
      <rPr>
        <b/>
        <sz val="16"/>
        <rFont val="Arial"/>
        <family val="2"/>
      </rPr>
      <t xml:space="preserve">                                    </t>
    </r>
    <r>
      <rPr>
        <b/>
        <sz val="12"/>
        <rFont val="Arial"/>
        <family val="2"/>
      </rPr>
      <t>(EN LA REGLA DE GASTO LLEVARÍA EL SIGNO CONTRARIO)</t>
    </r>
  </si>
  <si>
    <t>Introducir otros posibles ajustes SEC en celdas de color amarillo (como el de intereses, si arroja un importe que se considere relevante)</t>
  </si>
  <si>
    <t>Ajuste por arrendamiento financiero</t>
  </si>
  <si>
    <t>PIE 2015</t>
  </si>
  <si>
    <t>PIE 2016</t>
  </si>
  <si>
    <t>EJERCICIOS CERRADOS</t>
  </si>
  <si>
    <t>Ayuntamiento de ________________</t>
  </si>
  <si>
    <t>PIE 2017</t>
  </si>
  <si>
    <t>PIE 2018</t>
  </si>
  <si>
    <t>PIE  2010</t>
  </si>
  <si>
    <t xml:space="preserve"> </t>
  </si>
  <si>
    <t>- el saldo no financiero antes de ajustes SEC (celda D10)</t>
  </si>
  <si>
    <t>- el saldo no financiero después de ajustes SEC (celda D41)</t>
  </si>
  <si>
    <t>PIE 2019</t>
  </si>
  <si>
    <t xml:space="preserve">Calcula de forma automática el ajuste por recaudación de los ingresos de los capítulos 1, 2 y 3 </t>
  </si>
  <si>
    <t xml:space="preserve">Cumplimentar el formulario F.3.0.  </t>
  </si>
  <si>
    <t xml:space="preserve">Informe de cumplimiento de la Estabilidad Presupuestaria a través del formulario F.3.2. </t>
  </si>
  <si>
    <t>CRÉDITOS INICIALES 2023</t>
  </si>
  <si>
    <t>Camión de la basura</t>
  </si>
  <si>
    <t>PREVISIONES AÑO 2023</t>
  </si>
  <si>
    <t>PREVISIONES AÑO 2022</t>
  </si>
  <si>
    <t>PORCENTAJE DE AJUSTE POR RECAUDACIÓN AÑO 2023</t>
  </si>
  <si>
    <t>PORCENTAJE DE AJUSTE POR RECAUDACIÓN AÑO 2022</t>
  </si>
  <si>
    <t>Calcula el ajuste por devolución de la liquidación negativa de la PIE 2008, 2009, 2011, 2012, 2013, 2014, 2015, 2016, 2017, 2018, 2019,etc.</t>
  </si>
  <si>
    <t>RECAUDACIÓN AÑO 2022</t>
  </si>
  <si>
    <t>RECAUDACIÓN AÑO 2023</t>
  </si>
  <si>
    <t>PORCENTAJE DE INEJECUCIÓN DEL AÑO 2023</t>
  </si>
  <si>
    <t>PORCENTAJE DE INEJECUCIÓN DEL AÑO 2022</t>
  </si>
  <si>
    <t>OBLIGACIONES RECONOCIDAS 2023</t>
  </si>
  <si>
    <t>% INEJECUCIÓN 2023</t>
  </si>
  <si>
    <t>CRÉDITOS INICIALES 2022</t>
  </si>
  <si>
    <t>OBLIGACIONES RECONOCIDAS 2022</t>
  </si>
  <si>
    <t>% INEJECUCIÓN 2022</t>
  </si>
  <si>
    <t>PIE 2020</t>
  </si>
  <si>
    <t>PIE 2021</t>
  </si>
  <si>
    <t>PIE 2022</t>
  </si>
  <si>
    <t>Importe Ajuste
a aplicar al saldo presupuestario 2025 (+/-)</t>
  </si>
  <si>
    <t>PRESUPUESTOS DE LAS ENTIDADES LOCALES PARA 2026</t>
  </si>
  <si>
    <t>PRESUPUESTO 2026</t>
  </si>
  <si>
    <t>Previsiones iniciales 2026</t>
  </si>
  <si>
    <t>Créditos incluidos en el Presupuesto inicial 2026 destinados a obligaciones procedentes de ejercicios anteriores</t>
  </si>
  <si>
    <t>IMPORTES QUE SE PREVÉ DEVOLVER EN 2026</t>
  </si>
  <si>
    <t>PREVISIONES  AÑO 2026</t>
  </si>
  <si>
    <t>PORCENTAJE DE AJUSTE POR RECAUDACIÓN AÑO 2024</t>
  </si>
  <si>
    <t>RECAUDACIÓN AÑO 2024</t>
  </si>
  <si>
    <t>PREVISIONES AÑO 2024</t>
  </si>
  <si>
    <t>PORCENTAJE DE INEJECUCIÓN DEL AÑO 2024</t>
  </si>
  <si>
    <t>CRÉDITOS INICIALES 2024</t>
  </si>
  <si>
    <t>OBLIGACIONES RECONOCIDAS 2024</t>
  </si>
  <si>
    <t>CRÉDITOS INICIALES 2026</t>
  </si>
  <si>
    <t>BIENES  QUE  SE  ADQUIRIRÁN  EN  2026</t>
  </si>
  <si>
    <t>Presupuesto de las Entidades Locales para 2026</t>
  </si>
  <si>
    <t>Importe Presupuesto 2026</t>
  </si>
  <si>
    <t>PRESUPUESTO PARA 2026</t>
  </si>
  <si>
    <t>1. ¿Tiene la Corporación aprobado un Plan Económico Financiero con vigencia en el ejercicio 2026?</t>
  </si>
  <si>
    <r>
      <t xml:space="preserve">ESTA HERRAMIENTA HA SIDO DISEÑADA PARA PODER CALCULAR LA </t>
    </r>
    <r>
      <rPr>
        <b/>
        <sz val="18"/>
        <color indexed="12"/>
        <rFont val="Calibri"/>
        <family val="2"/>
        <charset val="1"/>
      </rPr>
      <t xml:space="preserve">ESTABILIDAD PRESUPUESTARIA </t>
    </r>
    <r>
      <rPr>
        <b/>
        <sz val="18"/>
        <rFont val="Calibri"/>
        <family val="2"/>
        <charset val="1"/>
      </rPr>
      <t>EN EL</t>
    </r>
    <r>
      <rPr>
        <b/>
        <sz val="18"/>
        <color indexed="12"/>
        <rFont val="Calibri"/>
        <family val="2"/>
        <charset val="1"/>
      </rPr>
      <t xml:space="preserve"> PRESUPUESTO DE 2026 </t>
    </r>
    <r>
      <rPr>
        <b/>
        <sz val="18"/>
        <rFont val="Calibri"/>
        <family val="2"/>
        <charset val="1"/>
      </rPr>
      <t>CON EL FORMATO DE LOS FORMULARIOS DE LA APLICACIÓN DE CAPTURA DE LA OFICINA VIRTUAL DE LAS ENTIDADES LOCALES DEL MINHAP</t>
    </r>
  </si>
  <si>
    <t>Reflejar los créditos incluidos en el Presupuesto inicial 2026 destinados a obligaciones procedentes de ejercicios anteriores</t>
  </si>
  <si>
    <t>Introducir las Previsiones Iniciales de Ingresos y Gastos del Presupuesto 2026</t>
  </si>
  <si>
    <t>Introducir en las celdas amarillas los datos de las Previsiones Iniciales y de lo recaudado de corriente y de cerrados en los ejercicios 2022,2023,2024 con respecto a los capítulos 1, 2 y 3 de ingresos</t>
  </si>
  <si>
    <t>1) Para aquellos bienes que se van a recibir en 2026 y se van a financiar mediante arrendamiento financiero, hay que reflejar el valor total del bien y las cuotas de amortización que se van a pagar en 2026 (sin intereses).</t>
  </si>
  <si>
    <t>2) Para aquellos bienes financiados mediante arrendamiento financiero, que se hayan recibido en ejercicios anteriores, hay que reflejar las cuotas de amortización que se van a pagar en 2026 (sin intereses) y, en su caso, el importe de la opción de compra a pagar en 2026.</t>
  </si>
  <si>
    <t>Introducir los ajustes por operaciones internas a aplicar en 2026 (solo para EELL con entes dependientes)</t>
  </si>
  <si>
    <t>AJUSTE POR LA DEVOLUCIÓN DE LIQUIDACIONES NEGATIVAS DE LA PIE 2008, 2009, 2010, 2011, 2012, 2013, 2014, 2015, 2016, 2017, 2018, 2019,2020, 2021, 2022 Y 2023</t>
  </si>
  <si>
    <t>PIE 2023</t>
  </si>
  <si>
    <t>% INEJECUCIÓN 2024</t>
  </si>
  <si>
    <t>Objetivos para el ejercicio 2026 contemplados en el Plan Económico Financiero aprobado</t>
  </si>
  <si>
    <t>cuotas de amortización a pagar en 2026                          (sin intereses)</t>
  </si>
  <si>
    <t>importe de la opción de compra a ejercer en 2026</t>
  </si>
  <si>
    <t xml:space="preserve">Suma de los importes que se estima devolver en 2026. SOLO PROCEDE ESTE AJUSTE CUANDO SE HAYA PRESUPUESTADO EL IMPORTE A INGRESAR POR LA PIE EN 2026 POR SU IMPORTE NETO (Si se presupuesta por el importe bruto de las entregas a cuenta, se deberá poner cero en todas las celdas E7 a E18). </t>
  </si>
  <si>
    <t>cuotas de amortización a pagar en 2026    (sin intereses)</t>
  </si>
  <si>
    <t>(Se indicarán las cantidades de los créditos/previsiones iniciales previstas por transferencias (u otras operaciones internas) en los presupuestos o estados financieros de la entidad pagadora y receptora)</t>
  </si>
  <si>
    <t xml:space="preserve">Total </t>
  </si>
  <si>
    <t>% AJUSTE POR RECAUDACIÓN 2024</t>
  </si>
  <si>
    <t>% AJUSTE POR RECAUDACIÓN 2023</t>
  </si>
  <si>
    <t>% AJUSTE POR RECAUDACIÓN 2022</t>
  </si>
  <si>
    <t>Coeficiente de endeudamiento % ((Deuda PDE/DRN ajustados)*100) (%)</t>
  </si>
  <si>
    <t>Importe del ajuste : cantidad con signo (+) incrementa el saldo presupuestario (incrementa la capacidad de financiacion) (-) disminuye el saldo presupuestario (disminuye la capacidad de financiacion).</t>
  </si>
  <si>
    <r>
      <t>(1)</t>
    </r>
    <r>
      <rPr>
        <i/>
        <sz val="10"/>
        <color rgb="FF212529"/>
        <rFont val="Calibri"/>
        <family val="2"/>
      </rPr>
      <t> Si se incluye este ajuste, en "Observaciones", se hará una breve explicación del contenido de este ajuste.</t>
    </r>
  </si>
  <si>
    <r>
      <t>(2)</t>
    </r>
    <r>
      <rPr>
        <i/>
        <sz val="10"/>
        <color rgb="FF212529"/>
        <rFont val="Calibri"/>
        <family val="2"/>
      </rPr>
      <t> En las deudas con las Administraciones Públicas únicamente se incluirán los préstamos con el Fondo de Financiación a Entidades Locales, que incluye el Fondo de Impulso Económico, el Fondo de Ordenación y el Fondo en liquidación para la financiación de los Pagos a Proveedores de EELL, en este último tanto si se han instrumentado través de una operación de endeudamiento, como a través de la participación en los tributos del Estado (PTE).</t>
    </r>
  </si>
  <si>
    <r>
      <t>(3)</t>
    </r>
    <r>
      <rPr>
        <i/>
        <sz val="10"/>
        <color rgb="FF212529"/>
        <rFont val="Calibri"/>
        <family val="2"/>
      </rPr>
      <t> Ajuste por inversiones realizadas por la entidad para una entidad no perteneciente a la Corporacion Local.</t>
    </r>
  </si>
  <si>
    <t>Otros (1)</t>
  </si>
  <si>
    <t>Inversiones realizadas por cuenta de la Corporación Local (2)</t>
  </si>
  <si>
    <t>Inversiones realizadas por la corporación local por cuenta de otra Administración Publica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</si>
</sst>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\-??\ _€_-;_-@_-"/>
    <numFmt numFmtId="165" formatCode="#,##0.00\ &quot;€&quot;"/>
    <numFmt numFmtId="166" formatCode="#,##0.00&quot; €&quot;"/>
  </numFmts>
  <fonts count="10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0"/>
      <color indexed="8"/>
      <name val="MS Sans Serif"/>
      <family val="2"/>
      <charset val="1"/>
    </font>
    <font>
      <sz val="11"/>
      <color indexed="20"/>
      <name val="Calibri"/>
      <family val="2"/>
    </font>
    <font>
      <sz val="11"/>
      <color indexed="8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1"/>
      <color indexed="12"/>
      <name val="Calibri"/>
      <family val="2"/>
      <charset val="1"/>
    </font>
    <font>
      <b/>
      <sz val="10"/>
      <color indexed="12"/>
      <name val="Arial"/>
      <family val="2"/>
      <charset val="1"/>
    </font>
    <font>
      <sz val="11"/>
      <color indexed="12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  <charset val="1"/>
    </font>
    <font>
      <b/>
      <sz val="11"/>
      <name val="Arial"/>
      <family val="2"/>
      <charset val="1"/>
    </font>
    <font>
      <b/>
      <u/>
      <sz val="10"/>
      <color indexed="9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10"/>
      <name val="Arial"/>
      <family val="2"/>
      <charset val="1"/>
    </font>
    <font>
      <b/>
      <sz val="12"/>
      <color indexed="9"/>
      <name val="Arial"/>
      <family val="2"/>
      <charset val="1"/>
    </font>
    <font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8"/>
      <name val="Arial"/>
      <family val="2"/>
      <charset val="1"/>
    </font>
    <font>
      <sz val="8"/>
      <name val="Arial"/>
      <family val="2"/>
    </font>
    <font>
      <b/>
      <sz val="8"/>
      <name val="Calibri"/>
      <family val="2"/>
      <charset val="1"/>
    </font>
    <font>
      <b/>
      <u/>
      <sz val="11"/>
      <name val="Calibri"/>
      <family val="2"/>
      <charset val="1"/>
    </font>
    <font>
      <sz val="9"/>
      <name val="Calibri"/>
      <family val="2"/>
      <charset val="1"/>
    </font>
    <font>
      <b/>
      <sz val="9"/>
      <name val="Calibri"/>
      <family val="2"/>
      <charset val="1"/>
    </font>
    <font>
      <b/>
      <u/>
      <sz val="9"/>
      <name val="Calibri"/>
      <family val="2"/>
      <charset val="1"/>
    </font>
    <font>
      <sz val="9"/>
      <color indexed="8"/>
      <name val="Calibri"/>
      <family val="2"/>
      <charset val="1"/>
    </font>
    <font>
      <sz val="9"/>
      <name val="Arial"/>
      <family val="2"/>
    </font>
    <font>
      <b/>
      <u/>
      <sz val="10"/>
      <name val="Calibri"/>
      <family val="2"/>
      <charset val="1"/>
    </font>
    <font>
      <b/>
      <sz val="9"/>
      <color indexed="9"/>
      <name val="Calibri"/>
      <family val="2"/>
      <charset val="1"/>
    </font>
    <font>
      <b/>
      <u/>
      <sz val="12"/>
      <color indexed="8"/>
      <name val="Calibri"/>
      <family val="2"/>
      <charset val="1"/>
    </font>
    <font>
      <b/>
      <sz val="8"/>
      <color indexed="18"/>
      <name val="Calibri"/>
      <family val="2"/>
      <charset val="1"/>
    </font>
    <font>
      <b/>
      <sz val="12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u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vertAlign val="superscript"/>
      <sz val="8"/>
      <color indexed="8"/>
      <name val="Calibri"/>
      <family val="2"/>
      <charset val="1"/>
    </font>
    <font>
      <sz val="8"/>
      <color indexed="10"/>
      <name val="Calibri"/>
      <family val="2"/>
      <charset val="1"/>
    </font>
    <font>
      <vertAlign val="superscript"/>
      <sz val="8"/>
      <color indexed="10"/>
      <name val="Calibri"/>
      <family val="2"/>
      <charset val="1"/>
    </font>
    <font>
      <b/>
      <sz val="8"/>
      <color indexed="10"/>
      <name val="Calibri"/>
      <family val="2"/>
      <charset val="1"/>
    </font>
    <font>
      <b/>
      <sz val="12"/>
      <color indexed="9"/>
      <name val="Calibri"/>
      <family val="2"/>
      <charset val="1"/>
    </font>
    <font>
      <b/>
      <sz val="10"/>
      <name val="Calibri"/>
      <family val="2"/>
    </font>
    <font>
      <sz val="10"/>
      <name val="Arial"/>
      <family val="2"/>
    </font>
    <font>
      <b/>
      <sz val="14"/>
      <color indexed="9"/>
      <name val="Arial"/>
      <family val="2"/>
      <charset val="1"/>
    </font>
    <font>
      <b/>
      <sz val="14"/>
      <name val="Arial"/>
      <family val="2"/>
      <charset val="1"/>
    </font>
    <font>
      <b/>
      <sz val="16"/>
      <color indexed="9"/>
      <name val="Arial"/>
      <family val="2"/>
      <charset val="1"/>
    </font>
    <font>
      <b/>
      <sz val="18"/>
      <color indexed="9"/>
      <name val="Arial"/>
      <family val="2"/>
      <charset val="1"/>
    </font>
    <font>
      <sz val="14"/>
      <name val="Calibri"/>
      <family val="2"/>
    </font>
    <font>
      <b/>
      <sz val="14"/>
      <color indexed="9"/>
      <name val="Calibri"/>
      <family val="2"/>
    </font>
    <font>
      <b/>
      <sz val="14"/>
      <name val="Calibri"/>
      <family val="2"/>
    </font>
    <font>
      <b/>
      <sz val="14"/>
      <color indexed="9"/>
      <name val="Calibri"/>
      <family val="2"/>
      <charset val="1"/>
    </font>
    <font>
      <b/>
      <sz val="18"/>
      <name val="Calibri"/>
      <family val="2"/>
      <charset val="1"/>
    </font>
    <font>
      <b/>
      <sz val="18"/>
      <color indexed="12"/>
      <name val="Calibri"/>
      <family val="2"/>
      <charset val="1"/>
    </font>
    <font>
      <b/>
      <sz val="15"/>
      <name val="Calibri"/>
      <family val="2"/>
    </font>
    <font>
      <b/>
      <sz val="16"/>
      <color indexed="9"/>
      <name val="Calibri"/>
      <family val="2"/>
    </font>
    <font>
      <sz val="16"/>
      <color indexed="81"/>
      <name val="Shruti"/>
      <family val="2"/>
    </font>
    <font>
      <sz val="20"/>
      <name val="Arial"/>
      <family val="2"/>
    </font>
    <font>
      <b/>
      <sz val="20"/>
      <color indexed="60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sz val="14"/>
      <color indexed="1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0"/>
      <color indexed="60"/>
      <name val="Arial"/>
      <family val="2"/>
    </font>
    <font>
      <b/>
      <sz val="20"/>
      <color indexed="9"/>
      <name val="Arial"/>
      <family val="2"/>
    </font>
    <font>
      <b/>
      <sz val="10"/>
      <color indexed="62"/>
      <name val="Calibri"/>
      <family val="2"/>
    </font>
    <font>
      <sz val="9"/>
      <color indexed="81"/>
      <name val="Tahoma"/>
      <family val="2"/>
    </font>
    <font>
      <b/>
      <sz val="10"/>
      <color indexed="81"/>
      <name val="Calibri"/>
      <family val="2"/>
    </font>
    <font>
      <b/>
      <u/>
      <sz val="14"/>
      <color rgb="FFFF0000"/>
      <name val="Calibri"/>
      <family val="2"/>
    </font>
    <font>
      <u/>
      <sz val="14"/>
      <color indexed="8"/>
      <name val="Calibri"/>
      <family val="2"/>
    </font>
    <font>
      <u/>
      <sz val="11"/>
      <color indexed="8"/>
      <name val="Calibri"/>
      <family val="2"/>
    </font>
    <font>
      <b/>
      <sz val="12"/>
      <color rgb="FFFF0000"/>
      <name val="Calibri"/>
      <family val="2"/>
      <charset val="1"/>
    </font>
    <font>
      <b/>
      <sz val="9"/>
      <color indexed="81"/>
      <name val="Source Sans Pro Semibold"/>
      <family val="2"/>
    </font>
    <font>
      <sz val="10"/>
      <color rgb="FFFF0000"/>
      <name val="Arial"/>
      <family val="2"/>
    </font>
    <font>
      <sz val="11"/>
      <name val="Calibri"/>
      <family val="2"/>
      <charset val="1"/>
    </font>
    <font>
      <sz val="10"/>
      <name val="Arial"/>
    </font>
    <font>
      <i/>
      <sz val="9"/>
      <color rgb="FF212529"/>
      <name val="Calibri"/>
      <family val="2"/>
    </font>
    <font>
      <i/>
      <sz val="10"/>
      <color rgb="FF212529"/>
      <name val="Calibri"/>
      <family val="2"/>
    </font>
    <font>
      <i/>
      <sz val="7.5"/>
      <color rgb="FF212529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24"/>
      </patternFill>
    </fill>
    <fill>
      <patternFill patternType="solid">
        <fgColor indexed="44"/>
        <bgColor indexed="24"/>
      </patternFill>
    </fill>
    <fill>
      <patternFill patternType="solid">
        <fgColor indexed="9"/>
        <bgColor indexed="27"/>
      </patternFill>
    </fill>
    <fill>
      <patternFill patternType="solid">
        <fgColor indexed="61"/>
        <bgColor indexed="27"/>
      </patternFill>
    </fill>
    <fill>
      <patternFill patternType="solid">
        <fgColor indexed="9"/>
        <bgColor indexed="22"/>
      </patternFill>
    </fill>
    <fill>
      <patternFill patternType="solid">
        <fgColor indexed="43"/>
        <bgColor indexed="34"/>
      </patternFill>
    </fill>
    <fill>
      <patternFill patternType="solid">
        <fgColor indexed="9"/>
        <bgColor indexed="41"/>
      </patternFill>
    </fill>
    <fill>
      <patternFill patternType="solid">
        <fgColor indexed="61"/>
        <bgColor indexed="42"/>
      </patternFill>
    </fill>
    <fill>
      <patternFill patternType="solid">
        <fgColor indexed="43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13"/>
      </patternFill>
    </fill>
    <fill>
      <patternFill patternType="solid">
        <fgColor indexed="51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23"/>
      </patternFill>
    </fill>
    <fill>
      <patternFill patternType="solid">
        <fgColor indexed="61"/>
        <bgColor indexed="21"/>
      </patternFill>
    </fill>
    <fill>
      <patternFill patternType="solid">
        <fgColor indexed="9"/>
        <bgColor indexed="21"/>
      </patternFill>
    </fill>
    <fill>
      <patternFill patternType="solid">
        <fgColor indexed="61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indexed="61"/>
        <bgColor indexed="22"/>
      </patternFill>
    </fill>
    <fill>
      <patternFill patternType="solid">
        <fgColor indexed="6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14999847407452621"/>
        <bgColor indexed="26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1"/>
      </bottom>
      <diagonal/>
    </border>
    <border>
      <left/>
      <right/>
      <top/>
      <bottom style="medium">
        <color indexed="4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9" borderId="0" applyNumberFormat="0" applyBorder="0" applyAlignment="0" applyProtection="0"/>
    <xf numFmtId="0" fontId="3" fillId="6" borderId="0" applyNumberFormat="0" applyBorder="0" applyAlignment="0" applyProtection="0"/>
    <xf numFmtId="0" fontId="4" fillId="4" borderId="1" applyNumberFormat="0" applyAlignment="0" applyProtection="0"/>
    <xf numFmtId="0" fontId="5" fillId="10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8" fillId="3" borderId="1" applyNumberFormat="0" applyAlignment="0" applyProtection="0"/>
    <xf numFmtId="0" fontId="9" fillId="0" borderId="0"/>
    <xf numFmtId="0" fontId="10" fillId="15" borderId="0" applyNumberFormat="0" applyBorder="0" applyAlignment="0" applyProtection="0"/>
    <xf numFmtId="164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0" fontId="12" fillId="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" borderId="4" applyNumberFormat="0" applyFont="0" applyAlignment="0" applyProtection="0"/>
    <xf numFmtId="0" fontId="13" fillId="4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  <xf numFmtId="44" fontId="101" fillId="0" borderId="0" applyFont="0" applyFill="0" applyBorder="0" applyAlignment="0" applyProtection="0"/>
  </cellStyleXfs>
  <cellXfs count="423">
    <xf numFmtId="0" fontId="0" fillId="0" borderId="0" xfId="0"/>
    <xf numFmtId="0" fontId="11" fillId="16" borderId="0" xfId="40" applyFill="1" applyAlignment="1">
      <alignment horizontal="center" wrapText="1"/>
    </xf>
    <xf numFmtId="0" fontId="0" fillId="17" borderId="0" xfId="0" applyFill="1"/>
    <xf numFmtId="0" fontId="25" fillId="17" borderId="0" xfId="0" applyFont="1" applyFill="1" applyAlignment="1">
      <alignment horizontal="right"/>
    </xf>
    <xf numFmtId="0" fontId="26" fillId="17" borderId="0" xfId="0" applyFont="1" applyFill="1" applyAlignment="1">
      <alignment horizontal="right"/>
    </xf>
    <xf numFmtId="0" fontId="19" fillId="17" borderId="9" xfId="40" applyFont="1" applyFill="1" applyBorder="1" applyAlignment="1">
      <alignment horizontal="center" vertical="center" wrapText="1"/>
    </xf>
    <xf numFmtId="0" fontId="19" fillId="17" borderId="10" xfId="40" applyFont="1" applyFill="1" applyBorder="1" applyAlignment="1">
      <alignment horizontal="center" vertical="center" wrapText="1"/>
    </xf>
    <xf numFmtId="0" fontId="11" fillId="17" borderId="11" xfId="40" applyFont="1" applyFill="1" applyBorder="1" applyAlignment="1">
      <alignment horizontal="left" vertical="center" wrapText="1"/>
    </xf>
    <xf numFmtId="0" fontId="11" fillId="17" borderId="9" xfId="40" applyFont="1" applyFill="1" applyBorder="1" applyAlignment="1">
      <alignment horizontal="left" vertical="center" wrapText="1"/>
    </xf>
    <xf numFmtId="0" fontId="11" fillId="17" borderId="12" xfId="40" applyFont="1" applyFill="1" applyBorder="1" applyAlignment="1">
      <alignment horizontal="left" vertical="center" wrapText="1"/>
    </xf>
    <xf numFmtId="0" fontId="11" fillId="17" borderId="13" xfId="40" applyFont="1" applyFill="1" applyBorder="1" applyAlignment="1">
      <alignment horizontal="left" vertical="center" wrapText="1"/>
    </xf>
    <xf numFmtId="0" fontId="11" fillId="17" borderId="13" xfId="40" applyFont="1" applyFill="1" applyBorder="1" applyAlignment="1">
      <alignment vertical="center" wrapText="1"/>
    </xf>
    <xf numFmtId="0" fontId="11" fillId="17" borderId="14" xfId="40" applyFont="1" applyFill="1" applyBorder="1" applyAlignment="1">
      <alignment vertical="center" wrapText="1"/>
    </xf>
    <xf numFmtId="0" fontId="11" fillId="17" borderId="15" xfId="40" applyFont="1" applyFill="1" applyBorder="1" applyAlignment="1">
      <alignment vertical="center" wrapText="1"/>
    </xf>
    <xf numFmtId="49" fontId="11" fillId="17" borderId="15" xfId="40" applyNumberFormat="1" applyFont="1" applyFill="1" applyBorder="1" applyAlignment="1">
      <alignment vertical="center" wrapText="1"/>
    </xf>
    <xf numFmtId="0" fontId="11" fillId="17" borderId="16" xfId="40" applyFont="1" applyFill="1" applyBorder="1" applyAlignment="1">
      <alignment vertical="center" wrapText="1"/>
    </xf>
    <xf numFmtId="0" fontId="11" fillId="17" borderId="17" xfId="40" applyFont="1" applyFill="1" applyBorder="1" applyAlignment="1">
      <alignment vertical="center" wrapText="1"/>
    </xf>
    <xf numFmtId="0" fontId="27" fillId="16" borderId="0" xfId="43" applyFont="1" applyFill="1" applyProtection="1"/>
    <xf numFmtId="0" fontId="20" fillId="16" borderId="0" xfId="43" applyFont="1" applyFill="1" applyProtection="1"/>
    <xf numFmtId="0" fontId="20" fillId="16" borderId="0" xfId="43" applyFont="1" applyFill="1" applyAlignment="1" applyProtection="1">
      <alignment horizontal="center"/>
    </xf>
    <xf numFmtId="4" fontId="20" fillId="16" borderId="0" xfId="43" applyNumberFormat="1" applyFont="1" applyFill="1" applyAlignment="1" applyProtection="1">
      <alignment wrapText="1"/>
    </xf>
    <xf numFmtId="4" fontId="20" fillId="16" borderId="0" xfId="43" applyNumberFormat="1" applyFont="1" applyFill="1" applyBorder="1" applyAlignment="1" applyProtection="1">
      <alignment horizontal="center" wrapText="1"/>
    </xf>
    <xf numFmtId="4" fontId="20" fillId="16" borderId="0" xfId="43" applyNumberFormat="1" applyFont="1" applyFill="1" applyAlignment="1" applyProtection="1">
      <alignment horizontal="center" wrapText="1"/>
    </xf>
    <xf numFmtId="0" fontId="28" fillId="16" borderId="0" xfId="43" applyFont="1" applyFill="1" applyProtection="1"/>
    <xf numFmtId="0" fontId="20" fillId="16" borderId="0" xfId="43" applyFont="1" applyFill="1" applyBorder="1" applyAlignment="1" applyProtection="1">
      <alignment horizontal="center"/>
    </xf>
    <xf numFmtId="0" fontId="11" fillId="17" borderId="0" xfId="43" applyFill="1"/>
    <xf numFmtId="0" fontId="20" fillId="16" borderId="0" xfId="43" applyFont="1" applyFill="1" applyBorder="1" applyProtection="1"/>
    <xf numFmtId="0" fontId="29" fillId="18" borderId="18" xfId="43" applyFont="1" applyFill="1" applyBorder="1" applyProtection="1"/>
    <xf numFmtId="0" fontId="30" fillId="18" borderId="18" xfId="43" applyFont="1" applyFill="1" applyBorder="1" applyProtection="1"/>
    <xf numFmtId="0" fontId="19" fillId="16" borderId="18" xfId="43" applyFont="1" applyFill="1" applyBorder="1" applyAlignment="1" applyProtection="1">
      <alignment vertical="center"/>
    </xf>
    <xf numFmtId="0" fontId="20" fillId="16" borderId="18" xfId="43" applyFont="1" applyFill="1" applyBorder="1" applyProtection="1"/>
    <xf numFmtId="0" fontId="32" fillId="16" borderId="18" xfId="43" applyFont="1" applyFill="1" applyBorder="1" applyAlignment="1" applyProtection="1">
      <alignment horizontal="center"/>
      <protection locked="0"/>
    </xf>
    <xf numFmtId="0" fontId="20" fillId="16" borderId="18" xfId="43" applyFont="1" applyFill="1" applyBorder="1" applyAlignment="1" applyProtection="1">
      <alignment horizontal="center"/>
      <protection locked="0"/>
    </xf>
    <xf numFmtId="0" fontId="19" fillId="16" borderId="0" xfId="43" applyFont="1" applyFill="1" applyBorder="1" applyAlignment="1" applyProtection="1">
      <alignment vertical="center"/>
    </xf>
    <xf numFmtId="0" fontId="33" fillId="18" borderId="18" xfId="43" applyFont="1" applyFill="1" applyBorder="1" applyProtection="1"/>
    <xf numFmtId="4" fontId="19" fillId="19" borderId="18" xfId="43" applyNumberFormat="1" applyFont="1" applyFill="1" applyBorder="1" applyAlignment="1" applyProtection="1">
      <alignment horizontal="center" wrapText="1"/>
    </xf>
    <xf numFmtId="0" fontId="35" fillId="20" borderId="18" xfId="43" applyFont="1" applyFill="1" applyBorder="1" applyAlignment="1" applyProtection="1">
      <alignment horizontal="center"/>
    </xf>
    <xf numFmtId="0" fontId="35" fillId="20" borderId="18" xfId="43" applyFont="1" applyFill="1" applyBorder="1" applyProtection="1"/>
    <xf numFmtId="4" fontId="19" fillId="16" borderId="18" xfId="43" applyNumberFormat="1" applyFont="1" applyFill="1" applyBorder="1" applyAlignment="1" applyProtection="1">
      <alignment wrapText="1"/>
    </xf>
    <xf numFmtId="0" fontId="34" fillId="18" borderId="19" xfId="43" applyFont="1" applyFill="1" applyBorder="1" applyAlignment="1" applyProtection="1"/>
    <xf numFmtId="0" fontId="34" fillId="18" borderId="20" xfId="43" applyFont="1" applyFill="1" applyBorder="1" applyAlignment="1" applyProtection="1"/>
    <xf numFmtId="4" fontId="30" fillId="18" borderId="21" xfId="43" applyNumberFormat="1" applyFont="1" applyFill="1" applyBorder="1" applyAlignment="1" applyProtection="1">
      <alignment horizontal="right" wrapText="1"/>
    </xf>
    <xf numFmtId="0" fontId="35" fillId="20" borderId="19" xfId="43" applyFont="1" applyFill="1" applyBorder="1" applyAlignment="1" applyProtection="1"/>
    <xf numFmtId="0" fontId="35" fillId="20" borderId="20" xfId="43" applyFont="1" applyFill="1" applyBorder="1" applyAlignment="1" applyProtection="1"/>
    <xf numFmtId="0" fontId="35" fillId="20" borderId="21" xfId="43" applyFont="1" applyFill="1" applyBorder="1" applyAlignment="1" applyProtection="1"/>
    <xf numFmtId="0" fontId="41" fillId="16" borderId="0" xfId="38" applyFont="1" applyFill="1" applyProtection="1"/>
    <xf numFmtId="0" fontId="38" fillId="16" borderId="0" xfId="45" applyFont="1" applyFill="1" applyAlignment="1" applyProtection="1">
      <alignment horizontal="left"/>
    </xf>
    <xf numFmtId="0" fontId="38" fillId="16" borderId="0" xfId="45" applyFont="1" applyFill="1" applyAlignment="1" applyProtection="1">
      <alignment horizontal="center" wrapText="1"/>
    </xf>
    <xf numFmtId="0" fontId="38" fillId="16" borderId="0" xfId="45" applyFont="1" applyFill="1" applyAlignment="1" applyProtection="1">
      <alignment horizontal="center"/>
    </xf>
    <xf numFmtId="0" fontId="39" fillId="21" borderId="22" xfId="45" applyFont="1" applyFill="1" applyBorder="1" applyAlignment="1" applyProtection="1">
      <alignment horizontal="center"/>
    </xf>
    <xf numFmtId="0" fontId="39" fillId="21" borderId="9" xfId="45" applyFont="1" applyFill="1" applyBorder="1" applyAlignment="1" applyProtection="1">
      <alignment horizontal="center" wrapText="1"/>
    </xf>
    <xf numFmtId="0" fontId="39" fillId="21" borderId="12" xfId="45" applyFont="1" applyFill="1" applyBorder="1" applyAlignment="1" applyProtection="1">
      <alignment horizontal="center" wrapText="1"/>
    </xf>
    <xf numFmtId="0" fontId="39" fillId="21" borderId="10" xfId="45" applyFont="1" applyFill="1" applyBorder="1" applyAlignment="1" applyProtection="1">
      <alignment horizontal="center" wrapText="1"/>
    </xf>
    <xf numFmtId="0" fontId="38" fillId="20" borderId="23" xfId="45" applyFont="1" applyFill="1" applyBorder="1" applyAlignment="1" applyProtection="1">
      <alignment horizontal="center"/>
    </xf>
    <xf numFmtId="10" fontId="38" fillId="20" borderId="13" xfId="45" applyNumberFormat="1" applyFont="1" applyFill="1" applyBorder="1" applyAlignment="1" applyProtection="1">
      <alignment horizontal="center" wrapText="1"/>
    </xf>
    <xf numFmtId="0" fontId="38" fillId="20" borderId="24" xfId="45" applyFont="1" applyFill="1" applyBorder="1" applyAlignment="1" applyProtection="1">
      <alignment horizontal="center"/>
    </xf>
    <xf numFmtId="0" fontId="38" fillId="20" borderId="25" xfId="45" applyFont="1" applyFill="1" applyBorder="1" applyAlignment="1" applyProtection="1">
      <alignment horizontal="center"/>
    </xf>
    <xf numFmtId="0" fontId="36" fillId="22" borderId="26" xfId="45" applyFont="1" applyFill="1" applyBorder="1" applyAlignment="1" applyProtection="1">
      <alignment horizontal="center"/>
    </xf>
    <xf numFmtId="0" fontId="36" fillId="22" borderId="27" xfId="45" applyFont="1" applyFill="1" applyBorder="1" applyAlignment="1" applyProtection="1">
      <alignment horizontal="center" wrapText="1"/>
    </xf>
    <xf numFmtId="0" fontId="36" fillId="22" borderId="9" xfId="45" applyFont="1" applyFill="1" applyBorder="1" applyAlignment="1" applyProtection="1">
      <alignment horizontal="center" wrapText="1"/>
    </xf>
    <xf numFmtId="0" fontId="38" fillId="22" borderId="28" xfId="45" applyFont="1" applyFill="1" applyBorder="1" applyAlignment="1" applyProtection="1">
      <alignment horizontal="center"/>
    </xf>
    <xf numFmtId="10" fontId="38" fillId="22" borderId="13" xfId="45" applyNumberFormat="1" applyFont="1" applyFill="1" applyBorder="1" applyAlignment="1" applyProtection="1">
      <alignment horizontal="center" wrapText="1"/>
    </xf>
    <xf numFmtId="0" fontId="38" fillId="22" borderId="29" xfId="45" applyFont="1" applyFill="1" applyBorder="1" applyAlignment="1" applyProtection="1">
      <alignment horizontal="center"/>
    </xf>
    <xf numFmtId="10" fontId="38" fillId="22" borderId="30" xfId="45" applyNumberFormat="1" applyFont="1" applyFill="1" applyBorder="1" applyAlignment="1" applyProtection="1">
      <alignment horizontal="center" wrapText="1"/>
    </xf>
    <xf numFmtId="0" fontId="38" fillId="22" borderId="31" xfId="45" applyFont="1" applyFill="1" applyBorder="1" applyAlignment="1" applyProtection="1">
      <alignment horizontal="center"/>
    </xf>
    <xf numFmtId="10" fontId="38" fillId="22" borderId="14" xfId="45" applyNumberFormat="1" applyFont="1" applyFill="1" applyBorder="1" applyAlignment="1" applyProtection="1">
      <alignment horizontal="center" wrapText="1"/>
    </xf>
    <xf numFmtId="0" fontId="1" fillId="17" borderId="0" xfId="45" applyFont="1" applyFill="1"/>
    <xf numFmtId="0" fontId="36" fillId="22" borderId="32" xfId="45" applyFont="1" applyFill="1" applyBorder="1" applyAlignment="1" applyProtection="1">
      <alignment horizontal="center" wrapText="1"/>
    </xf>
    <xf numFmtId="0" fontId="36" fillId="22" borderId="33" xfId="45" applyFont="1" applyFill="1" applyBorder="1" applyAlignment="1" applyProtection="1">
      <alignment horizontal="center" wrapText="1"/>
    </xf>
    <xf numFmtId="7" fontId="38" fillId="23" borderId="34" xfId="35" applyNumberFormat="1" applyFont="1" applyFill="1" applyBorder="1" applyAlignment="1" applyProtection="1">
      <alignment horizontal="center" wrapText="1"/>
      <protection locked="0"/>
    </xf>
    <xf numFmtId="7" fontId="38" fillId="23" borderId="35" xfId="35" applyNumberFormat="1" applyFont="1" applyFill="1" applyBorder="1" applyAlignment="1" applyProtection="1">
      <alignment horizontal="center" wrapText="1"/>
      <protection locked="0"/>
    </xf>
    <xf numFmtId="7" fontId="38" fillId="23" borderId="36" xfId="35" applyNumberFormat="1" applyFont="1" applyFill="1" applyBorder="1" applyAlignment="1" applyProtection="1">
      <alignment horizontal="center" wrapText="1"/>
      <protection locked="0"/>
    </xf>
    <xf numFmtId="7" fontId="38" fillId="16" borderId="0" xfId="45" applyNumberFormat="1" applyFont="1" applyFill="1" applyAlignment="1" applyProtection="1">
      <alignment horizontal="center" wrapText="1"/>
    </xf>
    <xf numFmtId="0" fontId="36" fillId="22" borderId="12" xfId="45" applyFont="1" applyFill="1" applyBorder="1" applyAlignment="1" applyProtection="1">
      <alignment horizontal="center" wrapText="1"/>
    </xf>
    <xf numFmtId="7" fontId="38" fillId="20" borderId="13" xfId="35" applyNumberFormat="1" applyFont="1" applyFill="1" applyBorder="1" applyAlignment="1" applyProtection="1">
      <alignment horizontal="center" wrapText="1"/>
    </xf>
    <xf numFmtId="7" fontId="38" fillId="20" borderId="30" xfId="35" applyNumberFormat="1" applyFont="1" applyFill="1" applyBorder="1" applyAlignment="1" applyProtection="1">
      <alignment horizontal="center" wrapText="1"/>
    </xf>
    <xf numFmtId="7" fontId="38" fillId="20" borderId="14" xfId="35" applyNumberFormat="1" applyFont="1" applyFill="1" applyBorder="1" applyAlignment="1" applyProtection="1">
      <alignment horizontal="center" wrapText="1"/>
    </xf>
    <xf numFmtId="49" fontId="45" fillId="22" borderId="34" xfId="31" applyNumberFormat="1" applyFont="1" applyFill="1" applyBorder="1" applyAlignment="1" applyProtection="1">
      <alignment horizontal="left" vertical="top" wrapText="1"/>
    </xf>
    <xf numFmtId="49" fontId="46" fillId="17" borderId="37" xfId="46" applyNumberFormat="1" applyFont="1" applyFill="1" applyBorder="1" applyAlignment="1" applyProtection="1">
      <alignment horizontal="center" wrapText="1"/>
    </xf>
    <xf numFmtId="49" fontId="45" fillId="16" borderId="0" xfId="46" applyNumberFormat="1" applyFont="1" applyFill="1" applyAlignment="1" applyProtection="1">
      <alignment vertical="top"/>
    </xf>
    <xf numFmtId="0" fontId="48" fillId="17" borderId="0" xfId="46" applyFont="1" applyFill="1"/>
    <xf numFmtId="0" fontId="47" fillId="16" borderId="0" xfId="31" applyFont="1" applyFill="1" applyAlignment="1" applyProtection="1">
      <alignment horizontal="left" vertical="top" wrapText="1"/>
    </xf>
    <xf numFmtId="49" fontId="45" fillId="16" borderId="0" xfId="31" applyNumberFormat="1" applyFont="1" applyFill="1" applyAlignment="1" applyProtection="1">
      <alignment vertical="top"/>
    </xf>
    <xf numFmtId="0" fontId="47" fillId="16" borderId="0" xfId="46" applyFont="1" applyFill="1" applyAlignment="1" applyProtection="1">
      <alignment wrapText="1"/>
    </xf>
    <xf numFmtId="0" fontId="45" fillId="24" borderId="38" xfId="31" applyFont="1" applyFill="1" applyBorder="1" applyProtection="1"/>
    <xf numFmtId="49" fontId="46" fillId="24" borderId="38" xfId="31" applyNumberFormat="1" applyFont="1" applyFill="1" applyBorder="1" applyAlignment="1" applyProtection="1">
      <protection locked="0"/>
    </xf>
    <xf numFmtId="0" fontId="45" fillId="24" borderId="39" xfId="31" applyFont="1" applyFill="1" applyBorder="1" applyAlignment="1" applyProtection="1"/>
    <xf numFmtId="49" fontId="45" fillId="17" borderId="0" xfId="31" applyNumberFormat="1" applyFont="1" applyFill="1" applyAlignment="1" applyProtection="1">
      <alignment vertical="top"/>
    </xf>
    <xf numFmtId="0" fontId="46" fillId="16" borderId="0" xfId="31" applyFont="1" applyFill="1" applyBorder="1" applyAlignment="1" applyProtection="1">
      <alignment horizontal="center" wrapText="1"/>
    </xf>
    <xf numFmtId="0" fontId="45" fillId="16" borderId="0" xfId="31" applyFont="1" applyFill="1" applyBorder="1" applyAlignment="1" applyProtection="1">
      <alignment wrapText="1"/>
    </xf>
    <xf numFmtId="49" fontId="45" fillId="16" borderId="0" xfId="31" applyNumberFormat="1" applyFont="1" applyFill="1" applyAlignment="1" applyProtection="1">
      <alignment vertical="top" wrapText="1"/>
    </xf>
    <xf numFmtId="0" fontId="46" fillId="16" borderId="40" xfId="31" applyFont="1" applyFill="1" applyBorder="1" applyAlignment="1" applyProtection="1">
      <alignment horizontal="center"/>
    </xf>
    <xf numFmtId="49" fontId="46" fillId="17" borderId="40" xfId="31" applyNumberFormat="1" applyFont="1" applyFill="1" applyBorder="1" applyAlignment="1" applyProtection="1">
      <alignment horizontal="center" wrapText="1"/>
    </xf>
    <xf numFmtId="49" fontId="46" fillId="17" borderId="40" xfId="46" applyNumberFormat="1" applyFont="1" applyFill="1" applyBorder="1" applyAlignment="1" applyProtection="1">
      <alignment horizontal="center" wrapText="1"/>
    </xf>
    <xf numFmtId="49" fontId="45" fillId="17" borderId="0" xfId="31" applyNumberFormat="1" applyFont="1" applyFill="1" applyAlignment="1" applyProtection="1">
      <alignment vertical="top" wrapText="1"/>
    </xf>
    <xf numFmtId="0" fontId="46" fillId="16" borderId="41" xfId="31" applyFont="1" applyFill="1" applyBorder="1" applyAlignment="1" applyProtection="1">
      <alignment horizontal="center"/>
    </xf>
    <xf numFmtId="49" fontId="45" fillId="22" borderId="28" xfId="31" applyNumberFormat="1" applyFont="1" applyFill="1" applyBorder="1" applyAlignment="1" applyProtection="1">
      <alignment horizontal="left" vertical="top" wrapText="1"/>
    </xf>
    <xf numFmtId="49" fontId="45" fillId="17" borderId="42" xfId="31" applyNumberFormat="1" applyFont="1" applyFill="1" applyBorder="1" applyAlignment="1" applyProtection="1">
      <alignment horizontal="center" vertical="top" wrapText="1"/>
    </xf>
    <xf numFmtId="49" fontId="45" fillId="17" borderId="43" xfId="31" applyNumberFormat="1" applyFont="1" applyFill="1" applyBorder="1" applyAlignment="1" applyProtection="1">
      <alignment vertical="top"/>
    </xf>
    <xf numFmtId="49" fontId="45" fillId="16" borderId="0" xfId="46" applyNumberFormat="1" applyFont="1" applyFill="1" applyAlignment="1" applyProtection="1">
      <alignment wrapText="1"/>
    </xf>
    <xf numFmtId="49" fontId="46" fillId="17" borderId="44" xfId="46" applyNumberFormat="1" applyFont="1" applyFill="1" applyBorder="1" applyAlignment="1" applyProtection="1">
      <alignment horizontal="center" wrapText="1"/>
    </xf>
    <xf numFmtId="49" fontId="46" fillId="17" borderId="41" xfId="46" applyNumberFormat="1" applyFont="1" applyFill="1" applyBorder="1" applyAlignment="1" applyProtection="1">
      <alignment horizontal="center" wrapText="1"/>
    </xf>
    <xf numFmtId="49" fontId="46" fillId="17" borderId="32" xfId="46" applyNumberFormat="1" applyFont="1" applyFill="1" applyBorder="1" applyAlignment="1" applyProtection="1">
      <alignment horizontal="center" wrapText="1"/>
    </xf>
    <xf numFmtId="49" fontId="45" fillId="17" borderId="0" xfId="46" applyNumberFormat="1" applyFont="1" applyFill="1" applyAlignment="1" applyProtection="1">
      <alignment wrapText="1"/>
    </xf>
    <xf numFmtId="49" fontId="45" fillId="16" borderId="0" xfId="46" applyNumberFormat="1" applyFont="1" applyFill="1" applyAlignment="1" applyProtection="1">
      <alignment vertical="top" wrapText="1"/>
    </xf>
    <xf numFmtId="49" fontId="45" fillId="17" borderId="0" xfId="46" applyNumberFormat="1" applyFont="1" applyFill="1" applyAlignment="1" applyProtection="1">
      <alignment vertical="top" wrapText="1"/>
    </xf>
    <xf numFmtId="4" fontId="45" fillId="16" borderId="0" xfId="46" applyNumberFormat="1" applyFont="1" applyFill="1" applyAlignment="1" applyProtection="1">
      <alignment vertical="top"/>
    </xf>
    <xf numFmtId="2" fontId="45" fillId="16" borderId="0" xfId="46" applyNumberFormat="1" applyFont="1" applyFill="1" applyAlignment="1" applyProtection="1">
      <alignment vertical="top"/>
    </xf>
    <xf numFmtId="0" fontId="49" fillId="17" borderId="0" xfId="0" applyFont="1" applyFill="1"/>
    <xf numFmtId="4" fontId="38" fillId="17" borderId="45" xfId="46" applyNumberFormat="1" applyFont="1" applyFill="1" applyBorder="1" applyAlignment="1" applyProtection="1">
      <alignment horizontal="center"/>
    </xf>
    <xf numFmtId="49" fontId="45" fillId="16" borderId="44" xfId="31" applyNumberFormat="1" applyFont="1" applyFill="1" applyBorder="1" applyAlignment="1" applyProtection="1">
      <alignment horizontal="left" vertical="top" wrapText="1"/>
    </xf>
    <xf numFmtId="49" fontId="46" fillId="16" borderId="37" xfId="31" applyNumberFormat="1" applyFont="1" applyFill="1" applyBorder="1" applyAlignment="1" applyProtection="1">
      <alignment horizontal="center" vertical="top" wrapText="1"/>
    </xf>
    <xf numFmtId="4" fontId="46" fillId="16" borderId="37" xfId="31" applyNumberFormat="1" applyFont="1" applyFill="1" applyBorder="1" applyAlignment="1" applyProtection="1">
      <alignment horizontal="center" vertical="center"/>
    </xf>
    <xf numFmtId="49" fontId="45" fillId="17" borderId="46" xfId="31" applyNumberFormat="1" applyFont="1" applyFill="1" applyBorder="1" applyAlignment="1" applyProtection="1">
      <alignment vertical="top"/>
    </xf>
    <xf numFmtId="49" fontId="45" fillId="22" borderId="31" xfId="31" applyNumberFormat="1" applyFont="1" applyFill="1" applyBorder="1" applyAlignment="1" applyProtection="1">
      <alignment horizontal="left" vertical="top" wrapText="1"/>
    </xf>
    <xf numFmtId="49" fontId="45" fillId="22" borderId="36" xfId="31" applyNumberFormat="1" applyFont="1" applyFill="1" applyBorder="1" applyAlignment="1" applyProtection="1">
      <alignment horizontal="left" vertical="top" wrapText="1"/>
    </xf>
    <xf numFmtId="4" fontId="38" fillId="17" borderId="47" xfId="46" applyNumberFormat="1" applyFont="1" applyFill="1" applyBorder="1" applyAlignment="1" applyProtection="1">
      <alignment horizontal="center"/>
    </xf>
    <xf numFmtId="165" fontId="46" fillId="17" borderId="13" xfId="46" applyNumberFormat="1" applyFont="1" applyFill="1" applyBorder="1" applyAlignment="1" applyProtection="1">
      <alignment horizontal="right"/>
    </xf>
    <xf numFmtId="165" fontId="46" fillId="17" borderId="30" xfId="46" applyNumberFormat="1" applyFont="1" applyFill="1" applyBorder="1" applyAlignment="1" applyProtection="1">
      <alignment horizontal="right"/>
    </xf>
    <xf numFmtId="49" fontId="45" fillId="17" borderId="13" xfId="46" applyNumberFormat="1" applyFont="1" applyFill="1" applyBorder="1" applyAlignment="1" applyProtection="1">
      <alignment horizontal="center" vertical="top" wrapText="1"/>
      <protection locked="0"/>
    </xf>
    <xf numFmtId="49" fontId="45" fillId="17" borderId="30" xfId="46" applyNumberFormat="1" applyFont="1" applyFill="1" applyBorder="1" applyAlignment="1" applyProtection="1">
      <alignment horizontal="center" vertical="top" wrapText="1"/>
      <protection locked="0"/>
    </xf>
    <xf numFmtId="49" fontId="45" fillId="17" borderId="30" xfId="46" applyNumberFormat="1" applyFont="1" applyFill="1" applyBorder="1" applyAlignment="1" applyProtection="1">
      <alignment horizontal="center" vertical="top"/>
      <protection locked="0"/>
    </xf>
    <xf numFmtId="49" fontId="46" fillId="17" borderId="30" xfId="46" applyNumberFormat="1" applyFont="1" applyFill="1" applyBorder="1" applyAlignment="1" applyProtection="1">
      <alignment horizontal="center" vertical="top"/>
      <protection locked="0"/>
    </xf>
    <xf numFmtId="49" fontId="46" fillId="17" borderId="14" xfId="46" applyNumberFormat="1" applyFont="1" applyFill="1" applyBorder="1" applyAlignment="1" applyProtection="1">
      <alignment horizontal="center" vertical="top"/>
      <protection locked="0"/>
    </xf>
    <xf numFmtId="4" fontId="51" fillId="25" borderId="9" xfId="46" applyNumberFormat="1" applyFont="1" applyFill="1" applyBorder="1" applyAlignment="1" applyProtection="1"/>
    <xf numFmtId="0" fontId="50" fillId="16" borderId="0" xfId="46" applyFont="1" applyFill="1" applyBorder="1" applyAlignment="1" applyProtection="1">
      <alignment vertical="top" wrapText="1"/>
    </xf>
    <xf numFmtId="165" fontId="46" fillId="26" borderId="30" xfId="46" applyNumberFormat="1" applyFont="1" applyFill="1" applyBorder="1" applyAlignment="1" applyProtection="1">
      <alignment horizontal="right"/>
      <protection locked="0"/>
    </xf>
    <xf numFmtId="165" fontId="46" fillId="26" borderId="30" xfId="46" applyNumberFormat="1" applyFont="1" applyFill="1" applyBorder="1" applyAlignment="1" applyProtection="1">
      <alignment horizontal="right"/>
    </xf>
    <xf numFmtId="165" fontId="46" fillId="26" borderId="14" xfId="46" applyNumberFormat="1" applyFont="1" applyFill="1" applyBorder="1" applyAlignment="1" applyProtection="1">
      <alignment horizontal="right"/>
    </xf>
    <xf numFmtId="0" fontId="53" fillId="16" borderId="0" xfId="39" applyFont="1" applyFill="1"/>
    <xf numFmtId="0" fontId="54" fillId="16" borderId="0" xfId="39" applyFont="1" applyFill="1"/>
    <xf numFmtId="0" fontId="55" fillId="16" borderId="0" xfId="39" applyFont="1" applyFill="1" applyAlignment="1">
      <alignment horizontal="right" wrapText="1"/>
    </xf>
    <xf numFmtId="0" fontId="55" fillId="16" borderId="40" xfId="39" applyFont="1" applyFill="1" applyBorder="1" applyAlignment="1">
      <alignment horizontal="center"/>
    </xf>
    <xf numFmtId="0" fontId="55" fillId="16" borderId="0" xfId="39" applyFont="1" applyFill="1"/>
    <xf numFmtId="0" fontId="55" fillId="16" borderId="48" xfId="39" applyFont="1" applyFill="1" applyBorder="1" applyAlignment="1">
      <alignment horizontal="center"/>
    </xf>
    <xf numFmtId="0" fontId="56" fillId="16" borderId="48" xfId="39" applyFont="1" applyFill="1" applyBorder="1" applyAlignment="1">
      <alignment horizontal="center"/>
    </xf>
    <xf numFmtId="0" fontId="55" fillId="16" borderId="41" xfId="39" applyFont="1" applyFill="1" applyBorder="1"/>
    <xf numFmtId="0" fontId="55" fillId="16" borderId="48" xfId="39" applyFont="1" applyFill="1" applyBorder="1"/>
    <xf numFmtId="0" fontId="55" fillId="16" borderId="0" xfId="39" applyFont="1" applyFill="1" applyBorder="1"/>
    <xf numFmtId="0" fontId="11" fillId="17" borderId="0" xfId="39" applyFill="1"/>
    <xf numFmtId="0" fontId="11" fillId="17" borderId="0" xfId="39" applyFont="1" applyFill="1"/>
    <xf numFmtId="0" fontId="11" fillId="17" borderId="0" xfId="39" applyFill="1" applyBorder="1"/>
    <xf numFmtId="0" fontId="52" fillId="16" borderId="0" xfId="41" applyFont="1" applyFill="1" applyAlignment="1">
      <alignment horizontal="left" vertical="top" wrapText="1"/>
    </xf>
    <xf numFmtId="0" fontId="57" fillId="16" borderId="0" xfId="41" applyFont="1" applyFill="1" applyAlignment="1">
      <alignment horizontal="left" vertical="top"/>
    </xf>
    <xf numFmtId="0" fontId="57" fillId="16" borderId="49" xfId="41" applyFont="1" applyFill="1" applyBorder="1" applyAlignment="1">
      <alignment horizontal="center" vertical="top" wrapText="1"/>
    </xf>
    <xf numFmtId="0" fontId="58" fillId="16" borderId="0" xfId="41" applyFont="1" applyFill="1"/>
    <xf numFmtId="0" fontId="59" fillId="16" borderId="0" xfId="41" applyFont="1" applyFill="1" applyAlignment="1">
      <alignment horizontal="right" vertical="top"/>
    </xf>
    <xf numFmtId="0" fontId="58" fillId="16" borderId="49" xfId="41" applyFont="1" applyFill="1" applyBorder="1" applyAlignment="1">
      <alignment horizontal="left" vertical="top" wrapText="1"/>
    </xf>
    <xf numFmtId="0" fontId="59" fillId="16" borderId="0" xfId="41" applyFont="1" applyFill="1" applyAlignment="1">
      <alignment horizontal="right" vertical="top" wrapText="1"/>
    </xf>
    <xf numFmtId="0" fontId="58" fillId="16" borderId="0" xfId="41" applyFont="1" applyFill="1" applyAlignment="1">
      <alignment horizontal="left" vertical="top" wrapText="1"/>
    </xf>
    <xf numFmtId="0" fontId="57" fillId="16" borderId="0" xfId="41" applyFont="1" applyFill="1" applyAlignment="1">
      <alignment horizontal="left" vertical="top" indent="1"/>
    </xf>
    <xf numFmtId="0" fontId="59" fillId="16" borderId="0" xfId="41" applyFont="1" applyFill="1" applyAlignment="1">
      <alignment horizontal="left" vertical="top" wrapText="1"/>
    </xf>
    <xf numFmtId="0" fontId="11" fillId="17" borderId="0" xfId="41" applyFill="1"/>
    <xf numFmtId="0" fontId="58" fillId="17" borderId="0" xfId="41" applyFont="1" applyFill="1"/>
    <xf numFmtId="0" fontId="11" fillId="17" borderId="0" xfId="41" applyFont="1" applyFill="1"/>
    <xf numFmtId="0" fontId="52" fillId="16" borderId="0" xfId="42" applyFont="1" applyFill="1" applyProtection="1">
      <protection locked="0"/>
    </xf>
    <xf numFmtId="0" fontId="55" fillId="16" borderId="0" xfId="42" applyFont="1" applyFill="1" applyProtection="1">
      <protection locked="0"/>
    </xf>
    <xf numFmtId="0" fontId="24" fillId="16" borderId="0" xfId="42" applyFont="1" applyFill="1" applyProtection="1">
      <protection locked="0"/>
    </xf>
    <xf numFmtId="0" fontId="55" fillId="16" borderId="40" xfId="42" applyFont="1" applyFill="1" applyBorder="1" applyProtection="1">
      <protection locked="0"/>
    </xf>
    <xf numFmtId="0" fontId="55" fillId="16" borderId="41" xfId="42" applyFont="1" applyFill="1" applyBorder="1" applyProtection="1">
      <protection locked="0"/>
    </xf>
    <xf numFmtId="0" fontId="55" fillId="16" borderId="0" xfId="42" applyFont="1" applyFill="1" applyAlignment="1" applyProtection="1">
      <alignment wrapText="1"/>
      <protection locked="0"/>
    </xf>
    <xf numFmtId="0" fontId="56" fillId="16" borderId="48" xfId="42" applyFont="1" applyFill="1" applyBorder="1" applyAlignment="1" applyProtection="1">
      <alignment horizontal="center" wrapText="1"/>
      <protection locked="0"/>
    </xf>
    <xf numFmtId="0" fontId="55" fillId="16" borderId="48" xfId="42" applyFont="1" applyFill="1" applyBorder="1" applyAlignment="1" applyProtection="1">
      <alignment horizontal="center" wrapText="1"/>
      <protection locked="0"/>
    </xf>
    <xf numFmtId="0" fontId="55" fillId="16" borderId="0" xfId="42" applyFont="1" applyFill="1" applyProtection="1"/>
    <xf numFmtId="0" fontId="55" fillId="16" borderId="0" xfId="42" applyFont="1" applyFill="1" applyBorder="1" applyAlignment="1" applyProtection="1">
      <alignment horizontal="left" vertical="top" wrapText="1"/>
      <protection locked="0"/>
    </xf>
    <xf numFmtId="0" fontId="61" fillId="16" borderId="0" xfId="42" applyFont="1" applyFill="1" applyAlignment="1" applyProtection="1">
      <alignment wrapText="1"/>
      <protection locked="0"/>
    </xf>
    <xf numFmtId="0" fontId="56" fillId="16" borderId="0" xfId="42" applyFont="1" applyFill="1" applyBorder="1" applyAlignment="1" applyProtection="1">
      <alignment horizontal="center" wrapText="1"/>
      <protection locked="0"/>
    </xf>
    <xf numFmtId="2" fontId="55" fillId="16" borderId="0" xfId="42" applyNumberFormat="1" applyFont="1" applyFill="1" applyBorder="1" applyAlignment="1" applyProtection="1">
      <alignment vertical="top"/>
      <protection locked="0"/>
    </xf>
    <xf numFmtId="0" fontId="11" fillId="17" borderId="0" xfId="42" applyFill="1"/>
    <xf numFmtId="0" fontId="11" fillId="17" borderId="0" xfId="42" applyFont="1" applyFill="1" applyProtection="1">
      <protection locked="0"/>
    </xf>
    <xf numFmtId="0" fontId="65" fillId="16" borderId="0" xfId="44" applyFont="1" applyFill="1" applyBorder="1" applyAlignment="1" applyProtection="1">
      <alignment horizontal="center"/>
    </xf>
    <xf numFmtId="0" fontId="65" fillId="22" borderId="50" xfId="44" applyFont="1" applyFill="1" applyBorder="1" applyAlignment="1" applyProtection="1">
      <alignment horizontal="center" wrapText="1"/>
    </xf>
    <xf numFmtId="0" fontId="65" fillId="22" borderId="40" xfId="44" applyFont="1" applyFill="1" applyBorder="1" applyAlignment="1" applyProtection="1">
      <alignment horizontal="center" wrapText="1"/>
    </xf>
    <xf numFmtId="0" fontId="65" fillId="22" borderId="51" xfId="44" applyFont="1" applyFill="1" applyBorder="1" applyAlignment="1" applyProtection="1">
      <alignment horizontal="center" wrapText="1"/>
    </xf>
    <xf numFmtId="0" fontId="37" fillId="22" borderId="9" xfId="44" applyFont="1" applyFill="1" applyBorder="1" applyAlignment="1" applyProtection="1">
      <alignment horizontal="center"/>
    </xf>
    <xf numFmtId="165" fontId="37" fillId="23" borderId="9" xfId="34" applyNumberFormat="1" applyFont="1" applyFill="1" applyBorder="1" applyAlignment="1" applyProtection="1">
      <alignment horizontal="right" wrapText="1"/>
      <protection locked="0"/>
    </xf>
    <xf numFmtId="165" fontId="37" fillId="23" borderId="26" xfId="34" applyNumberFormat="1" applyFont="1" applyFill="1" applyBorder="1" applyAlignment="1" applyProtection="1">
      <alignment horizontal="right" wrapText="1"/>
      <protection locked="0"/>
    </xf>
    <xf numFmtId="165" fontId="37" fillId="23" borderId="32" xfId="34" applyNumberFormat="1" applyFont="1" applyFill="1" applyBorder="1" applyAlignment="1" applyProtection="1">
      <alignment horizontal="right" wrapText="1"/>
      <protection locked="0"/>
    </xf>
    <xf numFmtId="165" fontId="37" fillId="22" borderId="33" xfId="34" applyNumberFormat="1" applyFont="1" applyFill="1" applyBorder="1" applyAlignment="1" applyProtection="1">
      <alignment horizontal="right" wrapText="1"/>
    </xf>
    <xf numFmtId="9" fontId="37" fillId="22" borderId="9" xfId="44" applyNumberFormat="1" applyFont="1" applyFill="1" applyBorder="1" applyAlignment="1" applyProtection="1">
      <alignment horizontal="center" wrapText="1"/>
    </xf>
    <xf numFmtId="10" fontId="37" fillId="22" borderId="9" xfId="44" applyNumberFormat="1" applyFont="1" applyFill="1" applyBorder="1" applyAlignment="1" applyProtection="1">
      <alignment horizontal="center"/>
    </xf>
    <xf numFmtId="0" fontId="37" fillId="16" borderId="0" xfId="44" applyFont="1" applyFill="1" applyAlignment="1" applyProtection="1">
      <alignment horizontal="center"/>
    </xf>
    <xf numFmtId="0" fontId="37" fillId="16" borderId="0" xfId="44" applyFont="1" applyFill="1" applyAlignment="1" applyProtection="1">
      <alignment horizontal="center" wrapText="1"/>
    </xf>
    <xf numFmtId="0" fontId="66" fillId="17" borderId="0" xfId="0" applyFont="1" applyFill="1"/>
    <xf numFmtId="0" fontId="65" fillId="20" borderId="9" xfId="44" applyFont="1" applyFill="1" applyBorder="1" applyAlignment="1" applyProtection="1">
      <alignment horizontal="center"/>
    </xf>
    <xf numFmtId="0" fontId="65" fillId="20" borderId="9" xfId="44" applyFont="1" applyFill="1" applyBorder="1" applyAlignment="1" applyProtection="1">
      <alignment horizontal="center" wrapText="1"/>
    </xf>
    <xf numFmtId="0" fontId="37" fillId="20" borderId="13" xfId="44" applyFont="1" applyFill="1" applyBorder="1" applyAlignment="1" applyProtection="1">
      <alignment horizontal="center"/>
    </xf>
    <xf numFmtId="165" fontId="37" fillId="20" borderId="9" xfId="34" applyNumberFormat="1" applyFont="1" applyFill="1" applyBorder="1" applyAlignment="1" applyProtection="1">
      <alignment wrapText="1"/>
    </xf>
    <xf numFmtId="0" fontId="37" fillId="20" borderId="30" xfId="44" applyFont="1" applyFill="1" applyBorder="1" applyAlignment="1" applyProtection="1">
      <alignment horizontal="center"/>
    </xf>
    <xf numFmtId="0" fontId="37" fillId="20" borderId="14" xfId="44" applyFont="1" applyFill="1" applyBorder="1" applyAlignment="1" applyProtection="1">
      <alignment horizontal="center"/>
    </xf>
    <xf numFmtId="7" fontId="40" fillId="21" borderId="9" xfId="34" applyNumberFormat="1" applyFont="1" applyFill="1" applyBorder="1" applyAlignment="1" applyProtection="1">
      <alignment wrapText="1"/>
    </xf>
    <xf numFmtId="0" fontId="37" fillId="17" borderId="0" xfId="0" applyFont="1" applyFill="1"/>
    <xf numFmtId="49" fontId="19" fillId="16" borderId="20" xfId="43" applyNumberFormat="1" applyFont="1" applyFill="1" applyBorder="1" applyAlignment="1" applyProtection="1">
      <protection locked="0"/>
    </xf>
    <xf numFmtId="49" fontId="19" fillId="16" borderId="21" xfId="43" applyNumberFormat="1" applyFont="1" applyFill="1" applyBorder="1" applyAlignment="1" applyProtection="1">
      <protection locked="0"/>
    </xf>
    <xf numFmtId="49" fontId="19" fillId="27" borderId="19" xfId="43" applyNumberFormat="1" applyFont="1" applyFill="1" applyBorder="1" applyAlignment="1" applyProtection="1">
      <protection locked="0"/>
    </xf>
    <xf numFmtId="4" fontId="20" fillId="28" borderId="18" xfId="43" applyNumberFormat="1" applyFont="1" applyFill="1" applyBorder="1" applyAlignment="1" applyProtection="1">
      <alignment wrapText="1"/>
      <protection locked="0"/>
    </xf>
    <xf numFmtId="49" fontId="19" fillId="27" borderId="18" xfId="43" applyNumberFormat="1" applyFont="1" applyFill="1" applyBorder="1" applyAlignment="1" applyProtection="1">
      <alignment horizontal="center"/>
      <protection locked="0"/>
    </xf>
    <xf numFmtId="0" fontId="30" fillId="18" borderId="19" xfId="43" applyFont="1" applyFill="1" applyBorder="1" applyAlignment="1" applyProtection="1"/>
    <xf numFmtId="0" fontId="30" fillId="18" borderId="21" xfId="43" applyFont="1" applyFill="1" applyBorder="1" applyAlignment="1" applyProtection="1"/>
    <xf numFmtId="166" fontId="70" fillId="21" borderId="16" xfId="38" applyNumberFormat="1" applyFont="1" applyFill="1" applyBorder="1" applyAlignment="1" applyProtection="1">
      <alignment horizontal="center" vertical="center" wrapText="1"/>
    </xf>
    <xf numFmtId="0" fontId="73" fillId="20" borderId="16" xfId="37" applyFont="1" applyFill="1" applyBorder="1" applyAlignment="1" applyProtection="1">
      <alignment horizontal="center" vertical="center" wrapText="1"/>
    </xf>
    <xf numFmtId="165" fontId="71" fillId="28" borderId="16" xfId="33" applyNumberFormat="1" applyFont="1" applyFill="1" applyBorder="1" applyAlignment="1" applyProtection="1">
      <alignment horizontal="center" vertical="center" wrapText="1"/>
      <protection locked="0"/>
    </xf>
    <xf numFmtId="165" fontId="71" fillId="28" borderId="9" xfId="33" applyNumberFormat="1" applyFont="1" applyFill="1" applyBorder="1" applyAlignment="1" applyProtection="1">
      <alignment horizontal="center" vertical="center" wrapText="1"/>
      <protection locked="0"/>
    </xf>
    <xf numFmtId="165" fontId="72" fillId="30" borderId="9" xfId="37" applyNumberFormat="1" applyFont="1" applyFill="1" applyBorder="1" applyAlignment="1" applyProtection="1">
      <alignment horizontal="center" vertical="center" wrapText="1"/>
    </xf>
    <xf numFmtId="49" fontId="64" fillId="31" borderId="53" xfId="31" applyNumberFormat="1" applyFont="1" applyFill="1" applyBorder="1" applyAlignment="1" applyProtection="1">
      <alignment horizontal="center" wrapText="1"/>
    </xf>
    <xf numFmtId="0" fontId="11" fillId="17" borderId="22" xfId="40" applyFont="1" applyFill="1" applyBorder="1" applyAlignment="1">
      <alignment vertical="center" wrapText="1"/>
    </xf>
    <xf numFmtId="0" fontId="11" fillId="17" borderId="10" xfId="40" applyFont="1" applyFill="1" applyBorder="1" applyAlignment="1">
      <alignment horizontal="left" vertical="center" wrapText="1"/>
    </xf>
    <xf numFmtId="0" fontId="0" fillId="17" borderId="0" xfId="0" applyFill="1" applyBorder="1"/>
    <xf numFmtId="0" fontId="11" fillId="16" borderId="0" xfId="40" applyFill="1" applyBorder="1" applyAlignment="1">
      <alignment horizontal="left" wrapText="1"/>
    </xf>
    <xf numFmtId="0" fontId="11" fillId="16" borderId="0" xfId="40" applyFill="1" applyBorder="1" applyAlignment="1">
      <alignment wrapText="1"/>
    </xf>
    <xf numFmtId="0" fontId="11" fillId="16" borderId="0" xfId="40" applyFill="1" applyBorder="1" applyAlignment="1">
      <alignment horizontal="center" wrapText="1"/>
    </xf>
    <xf numFmtId="0" fontId="22" fillId="16" borderId="0" xfId="40" applyFont="1" applyFill="1" applyBorder="1" applyAlignment="1">
      <alignment horizontal="center" wrapText="1"/>
    </xf>
    <xf numFmtId="0" fontId="11" fillId="17" borderId="54" xfId="40" applyFont="1" applyFill="1" applyBorder="1" applyAlignment="1">
      <alignment vertical="center" wrapText="1"/>
    </xf>
    <xf numFmtId="0" fontId="24" fillId="17" borderId="0" xfId="40" applyFont="1" applyFill="1" applyBorder="1" applyAlignment="1">
      <alignment horizontal="center" vertical="center" wrapText="1"/>
    </xf>
    <xf numFmtId="0" fontId="11" fillId="17" borderId="55" xfId="40" applyFont="1" applyFill="1" applyBorder="1" applyAlignment="1">
      <alignment horizontal="left" vertical="center" wrapText="1"/>
    </xf>
    <xf numFmtId="0" fontId="11" fillId="17" borderId="21" xfId="40" applyFont="1" applyFill="1" applyBorder="1" applyAlignment="1">
      <alignment vertical="center" wrapText="1"/>
    </xf>
    <xf numFmtId="0" fontId="37" fillId="0" borderId="0" xfId="0" applyFont="1" applyFill="1"/>
    <xf numFmtId="0" fontId="40" fillId="32" borderId="0" xfId="45" applyFont="1" applyFill="1" applyBorder="1" applyAlignment="1" applyProtection="1">
      <alignment horizontal="center" vertical="center" wrapText="1"/>
    </xf>
    <xf numFmtId="0" fontId="37" fillId="33" borderId="56" xfId="0" applyFont="1" applyFill="1" applyBorder="1"/>
    <xf numFmtId="0" fontId="37" fillId="33" borderId="57" xfId="0" applyFont="1" applyFill="1" applyBorder="1"/>
    <xf numFmtId="0" fontId="37" fillId="33" borderId="58" xfId="0" applyFont="1" applyFill="1" applyBorder="1"/>
    <xf numFmtId="0" fontId="40" fillId="32" borderId="59" xfId="45" applyFont="1" applyFill="1" applyBorder="1" applyAlignment="1" applyProtection="1">
      <alignment horizontal="center" vertical="center" wrapText="1"/>
    </xf>
    <xf numFmtId="0" fontId="37" fillId="33" borderId="60" xfId="0" applyFont="1" applyFill="1" applyBorder="1"/>
    <xf numFmtId="0" fontId="40" fillId="17" borderId="0" xfId="45" applyFont="1" applyFill="1" applyBorder="1" applyAlignment="1" applyProtection="1">
      <alignment horizontal="center" vertical="center" wrapText="1"/>
    </xf>
    <xf numFmtId="0" fontId="11" fillId="17" borderId="0" xfId="42" applyFill="1" applyAlignment="1">
      <alignment vertical="center"/>
    </xf>
    <xf numFmtId="0" fontId="11" fillId="17" borderId="0" xfId="42" applyFont="1" applyFill="1" applyAlignment="1" applyProtection="1">
      <alignment vertical="center"/>
      <protection locked="0"/>
    </xf>
    <xf numFmtId="0" fontId="80" fillId="0" borderId="0" xfId="0" applyFont="1"/>
    <xf numFmtId="0" fontId="80" fillId="0" borderId="0" xfId="0" applyFont="1" applyAlignment="1">
      <alignment vertical="center"/>
    </xf>
    <xf numFmtId="0" fontId="83" fillId="0" borderId="56" xfId="0" applyFont="1" applyBorder="1" applyAlignment="1">
      <alignment horizontal="center" vertical="center"/>
    </xf>
    <xf numFmtId="3" fontId="83" fillId="0" borderId="0" xfId="0" applyNumberFormat="1" applyFont="1" applyBorder="1" applyAlignment="1">
      <alignment horizontal="right" vertical="center"/>
    </xf>
    <xf numFmtId="3" fontId="83" fillId="0" borderId="57" xfId="0" applyNumberFormat="1" applyFont="1" applyBorder="1" applyAlignment="1">
      <alignment horizontal="right" vertical="center"/>
    </xf>
    <xf numFmtId="0" fontId="83" fillId="0" borderId="56" xfId="0" applyFont="1" applyBorder="1" applyAlignment="1">
      <alignment horizontal="left" vertical="center"/>
    </xf>
    <xf numFmtId="0" fontId="83" fillId="0" borderId="0" xfId="0" applyFont="1" applyBorder="1" applyAlignment="1">
      <alignment horizontal="left" vertical="center"/>
    </xf>
    <xf numFmtId="0" fontId="89" fillId="34" borderId="19" xfId="0" applyFont="1" applyFill="1" applyBorder="1" applyAlignment="1">
      <alignment horizontal="center" vertical="center"/>
    </xf>
    <xf numFmtId="165" fontId="84" fillId="35" borderId="52" xfId="0" applyNumberFormat="1" applyFont="1" applyFill="1" applyBorder="1" applyAlignment="1">
      <alignment horizontal="right" vertical="center" indent="2"/>
    </xf>
    <xf numFmtId="0" fontId="80" fillId="17" borderId="0" xfId="0" applyFont="1" applyFill="1" applyBorder="1" applyAlignment="1">
      <alignment vertical="center"/>
    </xf>
    <xf numFmtId="0" fontId="80" fillId="17" borderId="0" xfId="0" applyFont="1" applyFill="1" applyBorder="1"/>
    <xf numFmtId="0" fontId="82" fillId="36" borderId="61" xfId="0" applyFont="1" applyFill="1" applyBorder="1" applyAlignment="1">
      <alignment horizontal="left" vertical="center"/>
    </xf>
    <xf numFmtId="3" fontId="82" fillId="36" borderId="62" xfId="0" applyNumberFormat="1" applyFont="1" applyFill="1" applyBorder="1" applyAlignment="1">
      <alignment horizontal="center" vertical="center" wrapText="1"/>
    </xf>
    <xf numFmtId="3" fontId="82" fillId="36" borderId="63" xfId="0" applyNumberFormat="1" applyFont="1" applyFill="1" applyBorder="1" applyAlignment="1">
      <alignment horizontal="center" vertical="center" wrapText="1"/>
    </xf>
    <xf numFmtId="165" fontId="84" fillId="37" borderId="64" xfId="0" applyNumberFormat="1" applyFont="1" applyFill="1" applyBorder="1" applyAlignment="1">
      <alignment horizontal="right" vertical="center" indent="2"/>
    </xf>
    <xf numFmtId="0" fontId="83" fillId="0" borderId="58" xfId="0" applyFont="1" applyBorder="1" applyAlignment="1">
      <alignment horizontal="center" vertical="center"/>
    </xf>
    <xf numFmtId="165" fontId="84" fillId="35" borderId="65" xfId="0" applyNumberFormat="1" applyFont="1" applyFill="1" applyBorder="1" applyAlignment="1">
      <alignment horizontal="right" vertical="center" indent="2"/>
    </xf>
    <xf numFmtId="0" fontId="89" fillId="38" borderId="19" xfId="0" applyFont="1" applyFill="1" applyBorder="1" applyAlignment="1">
      <alignment horizontal="center" vertical="center"/>
    </xf>
    <xf numFmtId="165" fontId="80" fillId="0" borderId="0" xfId="0" applyNumberFormat="1" applyFont="1"/>
    <xf numFmtId="0" fontId="82" fillId="39" borderId="19" xfId="0" applyFont="1" applyFill="1" applyBorder="1" applyAlignment="1">
      <alignment horizontal="left" vertical="center"/>
    </xf>
    <xf numFmtId="0" fontId="85" fillId="17" borderId="0" xfId="0" applyFont="1" applyFill="1" applyBorder="1" applyAlignment="1">
      <alignment vertical="center"/>
    </xf>
    <xf numFmtId="165" fontId="90" fillId="39" borderId="18" xfId="0" applyNumberFormat="1" applyFont="1" applyFill="1" applyBorder="1" applyAlignment="1">
      <alignment horizontal="center" vertical="center"/>
    </xf>
    <xf numFmtId="0" fontId="83" fillId="17" borderId="58" xfId="0" applyFont="1" applyFill="1" applyBorder="1" applyAlignment="1">
      <alignment horizontal="center" vertical="center"/>
    </xf>
    <xf numFmtId="0" fontId="84" fillId="17" borderId="59" xfId="0" applyFont="1" applyFill="1" applyBorder="1" applyAlignment="1">
      <alignment horizontal="left" vertical="center"/>
    </xf>
    <xf numFmtId="165" fontId="84" fillId="17" borderId="59" xfId="0" applyNumberFormat="1" applyFont="1" applyFill="1" applyBorder="1" applyAlignment="1">
      <alignment horizontal="right" vertical="center" indent="2"/>
    </xf>
    <xf numFmtId="165" fontId="84" fillId="17" borderId="60" xfId="0" applyNumberFormat="1" applyFont="1" applyFill="1" applyBorder="1" applyAlignment="1">
      <alignment horizontal="right" vertical="center" indent="2"/>
    </xf>
    <xf numFmtId="165" fontId="64" fillId="31" borderId="66" xfId="31" applyNumberFormat="1" applyFont="1" applyFill="1" applyBorder="1" applyAlignment="1" applyProtection="1">
      <alignment horizontal="center" vertical="center"/>
    </xf>
    <xf numFmtId="165" fontId="5" fillId="25" borderId="9" xfId="46" applyNumberFormat="1" applyFont="1" applyFill="1" applyBorder="1" applyAlignment="1" applyProtection="1">
      <alignment vertical="center" wrapText="1"/>
    </xf>
    <xf numFmtId="49" fontId="46" fillId="17" borderId="40" xfId="31" applyNumberFormat="1" applyFont="1" applyFill="1" applyBorder="1" applyAlignment="1" applyProtection="1">
      <alignment horizontal="center" vertical="center" wrapText="1"/>
    </xf>
    <xf numFmtId="49" fontId="46" fillId="17" borderId="40" xfId="46" applyNumberFormat="1" applyFont="1" applyFill="1" applyBorder="1" applyAlignment="1" applyProtection="1">
      <alignment horizontal="center" vertical="center" wrapText="1"/>
    </xf>
    <xf numFmtId="0" fontId="11" fillId="17" borderId="18" xfId="40" applyFont="1" applyFill="1" applyBorder="1" applyAlignment="1">
      <alignment vertical="center" wrapText="1"/>
    </xf>
    <xf numFmtId="4" fontId="91" fillId="40" borderId="49" xfId="42" applyNumberFormat="1" applyFont="1" applyFill="1" applyBorder="1" applyAlignment="1" applyProtection="1">
      <alignment vertical="center"/>
    </xf>
    <xf numFmtId="0" fontId="0" fillId="17" borderId="0" xfId="0" applyFill="1" applyAlignment="1">
      <alignment horizontal="center"/>
    </xf>
    <xf numFmtId="0" fontId="11" fillId="16" borderId="41" xfId="42" applyFont="1" applyFill="1" applyBorder="1" applyAlignment="1" applyProtection="1">
      <alignment vertical="center"/>
      <protection locked="0"/>
    </xf>
    <xf numFmtId="165" fontId="48" fillId="16" borderId="41" xfId="42" applyNumberFormat="1" applyFont="1" applyFill="1" applyBorder="1" applyAlignment="1" applyProtection="1">
      <alignment vertical="center"/>
    </xf>
    <xf numFmtId="165" fontId="48" fillId="16" borderId="41" xfId="42" applyNumberFormat="1" applyFont="1" applyFill="1" applyBorder="1" applyAlignment="1" applyProtection="1">
      <alignment vertical="center"/>
      <protection locked="0"/>
    </xf>
    <xf numFmtId="165" fontId="48" fillId="40" borderId="67" xfId="42" applyNumberFormat="1" applyFont="1" applyFill="1" applyBorder="1" applyAlignment="1" applyProtection="1">
      <alignment vertical="center"/>
    </xf>
    <xf numFmtId="166" fontId="68" fillId="28" borderId="62" xfId="38" applyNumberFormat="1" applyFont="1" applyFill="1" applyBorder="1" applyAlignment="1" applyProtection="1">
      <alignment horizontal="center" vertical="center" wrapText="1"/>
      <protection locked="0"/>
    </xf>
    <xf numFmtId="166" fontId="68" fillId="28" borderId="80" xfId="38" applyNumberFormat="1" applyFont="1" applyFill="1" applyBorder="1" applyAlignment="1" applyProtection="1">
      <alignment horizontal="center" vertical="center" wrapText="1"/>
      <protection locked="0"/>
    </xf>
    <xf numFmtId="0" fontId="0" fillId="17" borderId="0" xfId="0" applyFill="1" applyAlignment="1">
      <alignment horizontal="center"/>
    </xf>
    <xf numFmtId="0" fontId="96" fillId="16" borderId="0" xfId="41" applyFont="1" applyFill="1"/>
    <xf numFmtId="0" fontId="1" fillId="17" borderId="0" xfId="41" applyFont="1" applyFill="1"/>
    <xf numFmtId="0" fontId="48" fillId="47" borderId="0" xfId="46" applyFont="1" applyFill="1"/>
    <xf numFmtId="166" fontId="68" fillId="28" borderId="81" xfId="38" applyNumberFormat="1" applyFont="1" applyFill="1" applyBorder="1" applyAlignment="1" applyProtection="1">
      <alignment horizontal="center" vertical="center" wrapText="1"/>
      <protection locked="0"/>
    </xf>
    <xf numFmtId="0" fontId="24" fillId="47" borderId="9" xfId="40" applyFont="1" applyFill="1" applyBorder="1" applyAlignment="1">
      <alignment horizontal="center" vertical="center" wrapText="1"/>
    </xf>
    <xf numFmtId="0" fontId="24" fillId="47" borderId="18" xfId="40" applyFont="1" applyFill="1" applyBorder="1" applyAlignment="1">
      <alignment horizontal="center" vertical="center" wrapText="1"/>
    </xf>
    <xf numFmtId="0" fontId="24" fillId="47" borderId="15" xfId="40" applyFont="1" applyFill="1" applyBorder="1" applyAlignment="1">
      <alignment horizontal="center" vertical="center" wrapText="1"/>
    </xf>
    <xf numFmtId="0" fontId="24" fillId="47" borderId="19" xfId="40" applyFont="1" applyFill="1" applyBorder="1" applyAlignment="1">
      <alignment horizontal="center" vertical="center" wrapText="1"/>
    </xf>
    <xf numFmtId="0" fontId="99" fillId="47" borderId="0" xfId="0" applyFont="1" applyFill="1"/>
    <xf numFmtId="0" fontId="0" fillId="17" borderId="0" xfId="0" applyFill="1" applyAlignment="1">
      <alignment horizontal="center"/>
    </xf>
    <xf numFmtId="0" fontId="100" fillId="17" borderId="0" xfId="42" applyFont="1" applyFill="1"/>
    <xf numFmtId="0" fontId="67" fillId="29" borderId="54" xfId="38" applyFont="1" applyFill="1" applyBorder="1" applyAlignment="1" applyProtection="1">
      <alignment horizontal="center" vertical="center" wrapText="1"/>
    </xf>
    <xf numFmtId="0" fontId="0" fillId="17" borderId="0" xfId="0" applyFill="1" applyAlignment="1">
      <alignment horizontal="center"/>
    </xf>
    <xf numFmtId="0" fontId="102" fillId="0" borderId="0" xfId="0" applyFont="1"/>
    <xf numFmtId="44" fontId="55" fillId="16" borderId="41" xfId="55" applyFont="1" applyFill="1" applyBorder="1"/>
    <xf numFmtId="44" fontId="55" fillId="16" borderId="48" xfId="55" applyFont="1" applyFill="1" applyBorder="1"/>
    <xf numFmtId="0" fontId="59" fillId="17" borderId="0" xfId="39" applyFont="1" applyFill="1"/>
    <xf numFmtId="0" fontId="59" fillId="17" borderId="0" xfId="39" applyFont="1" applyFill="1" applyBorder="1"/>
    <xf numFmtId="44" fontId="59" fillId="17" borderId="0" xfId="39" applyNumberFormat="1" applyFont="1" applyFill="1" applyBorder="1"/>
    <xf numFmtId="0" fontId="104" fillId="0" borderId="0" xfId="0" applyFont="1"/>
    <xf numFmtId="0" fontId="103" fillId="0" borderId="0" xfId="0" applyFont="1"/>
    <xf numFmtId="0" fontId="22" fillId="16" borderId="0" xfId="40" applyFont="1" applyFill="1" applyBorder="1" applyAlignment="1">
      <alignment horizontal="left" wrapText="1"/>
    </xf>
    <xf numFmtId="0" fontId="75" fillId="48" borderId="22" xfId="40" applyFont="1" applyFill="1" applyBorder="1" applyAlignment="1">
      <alignment horizontal="center" vertical="center" wrapText="1"/>
    </xf>
    <xf numFmtId="0" fontId="75" fillId="48" borderId="68" xfId="40" applyFont="1" applyFill="1" applyBorder="1" applyAlignment="1">
      <alignment horizontal="center" vertical="center" wrapText="1"/>
    </xf>
    <xf numFmtId="0" fontId="75" fillId="48" borderId="10" xfId="40" applyFont="1" applyFill="1" applyBorder="1" applyAlignment="1">
      <alignment horizontal="center" vertical="center" wrapText="1"/>
    </xf>
    <xf numFmtId="0" fontId="19" fillId="17" borderId="9" xfId="40" applyFont="1" applyFill="1" applyBorder="1" applyAlignment="1">
      <alignment horizontal="center" vertical="center"/>
    </xf>
    <xf numFmtId="0" fontId="24" fillId="47" borderId="9" xfId="40" applyFont="1" applyFill="1" applyBorder="1" applyAlignment="1">
      <alignment horizontal="center" vertical="center" wrapText="1"/>
    </xf>
    <xf numFmtId="0" fontId="11" fillId="17" borderId="9" xfId="40" applyFont="1" applyFill="1" applyBorder="1" applyAlignment="1">
      <alignment horizontal="left" vertical="center" wrapText="1"/>
    </xf>
    <xf numFmtId="0" fontId="11" fillId="17" borderId="69" xfId="40" applyFont="1" applyFill="1" applyBorder="1" applyAlignment="1">
      <alignment horizontal="left" vertical="center" wrapText="1"/>
    </xf>
    <xf numFmtId="0" fontId="11" fillId="17" borderId="15" xfId="40" applyFont="1" applyFill="1" applyBorder="1" applyAlignment="1">
      <alignment horizontal="left" vertical="center" wrapText="1"/>
    </xf>
    <xf numFmtId="0" fontId="11" fillId="17" borderId="16" xfId="40" applyFont="1" applyFill="1" applyBorder="1" applyAlignment="1">
      <alignment horizontal="left" vertical="center" wrapText="1"/>
    </xf>
    <xf numFmtId="0" fontId="24" fillId="47" borderId="12" xfId="40" applyFont="1" applyFill="1" applyBorder="1" applyAlignment="1">
      <alignment horizontal="center" vertical="center" wrapText="1"/>
    </xf>
    <xf numFmtId="0" fontId="24" fillId="47" borderId="15" xfId="40" applyFont="1" applyFill="1" applyBorder="1" applyAlignment="1">
      <alignment horizontal="center" vertical="center" wrapText="1"/>
    </xf>
    <xf numFmtId="0" fontId="24" fillId="47" borderId="16" xfId="40" applyFont="1" applyFill="1" applyBorder="1" applyAlignment="1">
      <alignment horizontal="center" vertical="center" wrapText="1"/>
    </xf>
    <xf numFmtId="0" fontId="11" fillId="17" borderId="69" xfId="40" applyFont="1" applyFill="1" applyBorder="1" applyAlignment="1">
      <alignment horizontal="center" vertical="center" wrapText="1"/>
    </xf>
    <xf numFmtId="0" fontId="11" fillId="17" borderId="70" xfId="40" applyFont="1" applyFill="1" applyBorder="1" applyAlignment="1">
      <alignment horizontal="center" vertical="center" wrapText="1"/>
    </xf>
    <xf numFmtId="0" fontId="35" fillId="20" borderId="19" xfId="43" applyFont="1" applyFill="1" applyBorder="1" applyAlignment="1" applyProtection="1">
      <alignment horizontal="left"/>
    </xf>
    <xf numFmtId="0" fontId="35" fillId="20" borderId="20" xfId="43" applyFont="1" applyFill="1" applyBorder="1" applyAlignment="1" applyProtection="1">
      <alignment horizontal="left"/>
    </xf>
    <xf numFmtId="0" fontId="35" fillId="20" borderId="21" xfId="43" applyFont="1" applyFill="1" applyBorder="1" applyAlignment="1" applyProtection="1">
      <alignment horizontal="left"/>
    </xf>
    <xf numFmtId="49" fontId="19" fillId="27" borderId="18" xfId="43" applyNumberFormat="1" applyFont="1" applyFill="1" applyBorder="1" applyAlignment="1" applyProtection="1">
      <alignment horizontal="center"/>
      <protection locked="0"/>
    </xf>
    <xf numFmtId="49" fontId="31" fillId="16" borderId="18" xfId="43" applyNumberFormat="1" applyFont="1" applyFill="1" applyBorder="1" applyAlignment="1" applyProtection="1">
      <alignment horizontal="center"/>
    </xf>
    <xf numFmtId="0" fontId="31" fillId="16" borderId="18" xfId="43" applyFont="1" applyFill="1" applyBorder="1" applyAlignment="1" applyProtection="1">
      <alignment horizontal="center"/>
    </xf>
    <xf numFmtId="0" fontId="30" fillId="41" borderId="18" xfId="43" applyFont="1" applyFill="1" applyBorder="1" applyAlignment="1" applyProtection="1">
      <alignment horizontal="center"/>
    </xf>
    <xf numFmtId="0" fontId="30" fillId="19" borderId="18" xfId="43" applyFont="1" applyFill="1" applyBorder="1" applyAlignment="1" applyProtection="1">
      <alignment horizontal="center"/>
    </xf>
    <xf numFmtId="0" fontId="19" fillId="16" borderId="19" xfId="43" applyFont="1" applyFill="1" applyBorder="1" applyAlignment="1" applyProtection="1">
      <alignment horizontal="left"/>
    </xf>
    <xf numFmtId="0" fontId="19" fillId="16" borderId="20" xfId="43" applyFont="1" applyFill="1" applyBorder="1" applyAlignment="1" applyProtection="1">
      <alignment horizontal="left"/>
    </xf>
    <xf numFmtId="0" fontId="19" fillId="16" borderId="21" xfId="43" applyFont="1" applyFill="1" applyBorder="1" applyAlignment="1" applyProtection="1">
      <alignment horizontal="left"/>
    </xf>
    <xf numFmtId="0" fontId="30" fillId="42" borderId="18" xfId="43" applyFont="1" applyFill="1" applyBorder="1" applyAlignment="1" applyProtection="1">
      <alignment horizontal="center"/>
    </xf>
    <xf numFmtId="0" fontId="71" fillId="20" borderId="16" xfId="37" applyFont="1" applyFill="1" applyBorder="1" applyAlignment="1" applyProtection="1">
      <alignment horizontal="center" vertical="center" wrapText="1"/>
    </xf>
    <xf numFmtId="0" fontId="72" fillId="21" borderId="16" xfId="37" applyFont="1" applyFill="1" applyBorder="1" applyAlignment="1" applyProtection="1">
      <alignment horizontal="center" vertical="center" wrapText="1"/>
    </xf>
    <xf numFmtId="0" fontId="72" fillId="43" borderId="9" xfId="37" applyFont="1" applyFill="1" applyBorder="1" applyAlignment="1" applyProtection="1">
      <alignment horizontal="center" vertical="center" wrapText="1"/>
    </xf>
    <xf numFmtId="0" fontId="65" fillId="20" borderId="9" xfId="37" applyFont="1" applyFill="1" applyBorder="1" applyAlignment="1" applyProtection="1">
      <alignment horizontal="center" vertical="center" wrapText="1"/>
    </xf>
    <xf numFmtId="0" fontId="71" fillId="20" borderId="22" xfId="37" applyFont="1" applyFill="1" applyBorder="1" applyAlignment="1" applyProtection="1">
      <alignment horizontal="center" vertical="center" wrapText="1"/>
    </xf>
    <xf numFmtId="0" fontId="71" fillId="20" borderId="68" xfId="37" applyFont="1" applyFill="1" applyBorder="1" applyAlignment="1" applyProtection="1">
      <alignment horizontal="center" vertical="center" wrapText="1"/>
    </xf>
    <xf numFmtId="0" fontId="71" fillId="20" borderId="10" xfId="37" applyFont="1" applyFill="1" applyBorder="1" applyAlignment="1" applyProtection="1">
      <alignment horizontal="center" vertical="center" wrapText="1"/>
    </xf>
    <xf numFmtId="0" fontId="0" fillId="17" borderId="0" xfId="0" applyFill="1" applyAlignment="1">
      <alignment horizontal="center"/>
    </xf>
    <xf numFmtId="0" fontId="68" fillId="22" borderId="85" xfId="38" applyFont="1" applyFill="1" applyBorder="1" applyAlignment="1" applyProtection="1">
      <alignment horizontal="center" vertical="center"/>
    </xf>
    <xf numFmtId="0" fontId="68" fillId="22" borderId="73" xfId="38" applyFont="1" applyFill="1" applyBorder="1" applyAlignment="1" applyProtection="1">
      <alignment horizontal="center" vertical="center"/>
    </xf>
    <xf numFmtId="0" fontId="68" fillId="22" borderId="86" xfId="38" applyFont="1" applyFill="1" applyBorder="1" applyAlignment="1" applyProtection="1">
      <alignment horizontal="center" vertical="center"/>
    </xf>
    <xf numFmtId="0" fontId="70" fillId="21" borderId="16" xfId="38" applyFont="1" applyFill="1" applyBorder="1" applyAlignment="1" applyProtection="1">
      <alignment horizontal="center" vertical="center"/>
    </xf>
    <xf numFmtId="0" fontId="68" fillId="22" borderId="82" xfId="38" applyFont="1" applyFill="1" applyBorder="1" applyAlignment="1" applyProtection="1">
      <alignment horizontal="center" vertical="center"/>
    </xf>
    <xf numFmtId="0" fontId="68" fillId="22" borderId="52" xfId="38" applyFont="1" applyFill="1" applyBorder="1" applyAlignment="1" applyProtection="1">
      <alignment horizontal="center" vertical="center"/>
    </xf>
    <xf numFmtId="0" fontId="68" fillId="22" borderId="64" xfId="38" applyFont="1" applyFill="1" applyBorder="1" applyAlignment="1" applyProtection="1">
      <alignment horizontal="center" vertical="center"/>
    </xf>
    <xf numFmtId="0" fontId="68" fillId="22" borderId="83" xfId="38" applyFont="1" applyFill="1" applyBorder="1" applyAlignment="1" applyProtection="1">
      <alignment horizontal="center" vertical="center"/>
    </xf>
    <xf numFmtId="0" fontId="68" fillId="22" borderId="65" xfId="38" applyFont="1" applyFill="1" applyBorder="1" applyAlignment="1" applyProtection="1">
      <alignment horizontal="center" vertical="center"/>
    </xf>
    <xf numFmtId="0" fontId="68" fillId="22" borderId="84" xfId="38" applyFont="1" applyFill="1" applyBorder="1" applyAlignment="1" applyProtection="1">
      <alignment horizontal="center" vertical="center"/>
    </xf>
    <xf numFmtId="0" fontId="69" fillId="21" borderId="69" xfId="38" applyFont="1" applyFill="1" applyBorder="1" applyAlignment="1" applyProtection="1">
      <alignment horizontal="center" vertical="center" wrapText="1"/>
    </xf>
    <xf numFmtId="0" fontId="69" fillId="21" borderId="71" xfId="38" applyFont="1" applyFill="1" applyBorder="1" applyAlignment="1" applyProtection="1">
      <alignment horizontal="center" vertical="center" wrapText="1"/>
    </xf>
    <xf numFmtId="0" fontId="69" fillId="21" borderId="54" xfId="38" applyFont="1" applyFill="1" applyBorder="1" applyAlignment="1" applyProtection="1">
      <alignment horizontal="center" vertical="center" wrapText="1"/>
    </xf>
    <xf numFmtId="0" fontId="69" fillId="21" borderId="70" xfId="38" applyFont="1" applyFill="1" applyBorder="1" applyAlignment="1" applyProtection="1">
      <alignment horizontal="center" vertical="center" wrapText="1"/>
    </xf>
    <xf numFmtId="0" fontId="69" fillId="21" borderId="72" xfId="38" applyFont="1" applyFill="1" applyBorder="1" applyAlignment="1" applyProtection="1">
      <alignment horizontal="center" vertical="center" wrapText="1"/>
    </xf>
    <xf numFmtId="0" fontId="69" fillId="21" borderId="17" xfId="38" applyFont="1" applyFill="1" applyBorder="1" applyAlignment="1" applyProtection="1">
      <alignment horizontal="center" vertical="center" wrapText="1"/>
    </xf>
    <xf numFmtId="0" fontId="67" fillId="44" borderId="87" xfId="38" applyFont="1" applyFill="1" applyBorder="1" applyAlignment="1" applyProtection="1">
      <alignment horizontal="center" vertical="center"/>
    </xf>
    <xf numFmtId="0" fontId="67" fillId="44" borderId="88" xfId="38" applyFont="1" applyFill="1" applyBorder="1" applyAlignment="1" applyProtection="1">
      <alignment horizontal="center" vertical="center"/>
    </xf>
    <xf numFmtId="0" fontId="67" fillId="44" borderId="89" xfId="38" applyFont="1" applyFill="1" applyBorder="1" applyAlignment="1" applyProtection="1">
      <alignment horizontal="center" vertical="center"/>
    </xf>
    <xf numFmtId="0" fontId="68" fillId="22" borderId="90" xfId="38" applyFont="1" applyFill="1" applyBorder="1" applyAlignment="1" applyProtection="1">
      <alignment horizontal="center" vertical="center"/>
    </xf>
    <xf numFmtId="0" fontId="68" fillId="22" borderId="91" xfId="38" applyFont="1" applyFill="1" applyBorder="1" applyAlignment="1" applyProtection="1">
      <alignment horizontal="center" vertical="center"/>
    </xf>
    <xf numFmtId="0" fontId="68" fillId="22" borderId="92" xfId="38" applyFont="1" applyFill="1" applyBorder="1" applyAlignment="1" applyProtection="1">
      <alignment horizontal="center" vertical="center"/>
    </xf>
    <xf numFmtId="0" fontId="40" fillId="21" borderId="22" xfId="44" applyFont="1" applyFill="1" applyBorder="1" applyAlignment="1" applyProtection="1">
      <alignment horizontal="center"/>
    </xf>
    <xf numFmtId="0" fontId="40" fillId="21" borderId="68" xfId="44" applyFont="1" applyFill="1" applyBorder="1" applyAlignment="1" applyProtection="1">
      <alignment horizontal="center"/>
    </xf>
    <xf numFmtId="0" fontId="40" fillId="21" borderId="10" xfId="44" applyFont="1" applyFill="1" applyBorder="1" applyAlignment="1" applyProtection="1">
      <alignment horizontal="center"/>
    </xf>
    <xf numFmtId="0" fontId="40" fillId="45" borderId="9" xfId="44" applyFont="1" applyFill="1" applyBorder="1" applyAlignment="1" applyProtection="1">
      <alignment horizontal="center"/>
    </xf>
    <xf numFmtId="0" fontId="65" fillId="22" borderId="9" xfId="44" applyFont="1" applyFill="1" applyBorder="1" applyAlignment="1" applyProtection="1">
      <alignment horizontal="center"/>
    </xf>
    <xf numFmtId="0" fontId="65" fillId="22" borderId="9" xfId="44" applyFont="1" applyFill="1" applyBorder="1" applyAlignment="1" applyProtection="1">
      <alignment horizontal="center" wrapText="1"/>
    </xf>
    <xf numFmtId="0" fontId="65" fillId="22" borderId="13" xfId="44" applyFont="1" applyFill="1" applyBorder="1" applyAlignment="1" applyProtection="1">
      <alignment horizontal="center" wrapText="1"/>
    </xf>
    <xf numFmtId="0" fontId="65" fillId="22" borderId="12" xfId="44" applyFont="1" applyFill="1" applyBorder="1" applyAlignment="1" applyProtection="1">
      <alignment horizontal="center" wrapText="1"/>
    </xf>
    <xf numFmtId="0" fontId="65" fillId="20" borderId="68" xfId="44" applyFont="1" applyFill="1" applyBorder="1" applyAlignment="1" applyProtection="1">
      <alignment horizontal="center" wrapText="1"/>
    </xf>
    <xf numFmtId="0" fontId="65" fillId="20" borderId="9" xfId="44" applyFont="1" applyFill="1" applyBorder="1" applyAlignment="1" applyProtection="1">
      <alignment horizontal="center" wrapText="1"/>
    </xf>
    <xf numFmtId="10" fontId="37" fillId="20" borderId="22" xfId="44" applyNumberFormat="1" applyFont="1" applyFill="1" applyBorder="1" applyAlignment="1" applyProtection="1">
      <alignment horizontal="center" wrapText="1"/>
    </xf>
    <xf numFmtId="165" fontId="37" fillId="20" borderId="9" xfId="34" applyNumberFormat="1" applyFont="1" applyFill="1" applyBorder="1" applyAlignment="1" applyProtection="1">
      <alignment horizontal="center" wrapText="1"/>
    </xf>
    <xf numFmtId="0" fontId="40" fillId="21" borderId="9" xfId="44" applyFont="1" applyFill="1" applyBorder="1" applyAlignment="1" applyProtection="1">
      <alignment horizontal="center"/>
    </xf>
    <xf numFmtId="0" fontId="78" fillId="43" borderId="19" xfId="45" applyFont="1" applyFill="1" applyBorder="1" applyAlignment="1" applyProtection="1">
      <alignment horizontal="center" vertical="center" wrapText="1"/>
    </xf>
    <xf numFmtId="0" fontId="78" fillId="43" borderId="20" xfId="45" applyFont="1" applyFill="1" applyBorder="1" applyAlignment="1" applyProtection="1">
      <alignment horizontal="center" vertical="center" wrapText="1"/>
    </xf>
    <xf numFmtId="0" fontId="78" fillId="43" borderId="21" xfId="45" applyFont="1" applyFill="1" applyBorder="1" applyAlignment="1" applyProtection="1">
      <alignment horizontal="center" vertical="center" wrapText="1"/>
    </xf>
    <xf numFmtId="0" fontId="39" fillId="43" borderId="69" xfId="45" applyFont="1" applyFill="1" applyBorder="1" applyAlignment="1" applyProtection="1">
      <alignment horizontal="center" wrapText="1"/>
    </xf>
    <xf numFmtId="0" fontId="39" fillId="43" borderId="71" xfId="45" applyFont="1" applyFill="1" applyBorder="1" applyAlignment="1" applyProtection="1">
      <alignment horizontal="center" wrapText="1"/>
    </xf>
    <xf numFmtId="0" fontId="39" fillId="43" borderId="70" xfId="45" applyFont="1" applyFill="1" applyBorder="1" applyAlignment="1" applyProtection="1">
      <alignment horizontal="center" wrapText="1"/>
    </xf>
    <xf numFmtId="0" fontId="39" fillId="43" borderId="72" xfId="45" applyFont="1" applyFill="1" applyBorder="1" applyAlignment="1" applyProtection="1">
      <alignment horizontal="center" wrapText="1"/>
    </xf>
    <xf numFmtId="0" fontId="39" fillId="45" borderId="12" xfId="45" applyFont="1" applyFill="1" applyBorder="1" applyAlignment="1" applyProtection="1">
      <alignment horizontal="center"/>
    </xf>
    <xf numFmtId="7" fontId="39" fillId="43" borderId="54" xfId="35" applyNumberFormat="1" applyFont="1" applyFill="1" applyBorder="1" applyAlignment="1" applyProtection="1">
      <alignment horizontal="center" vertical="center" wrapText="1"/>
    </xf>
    <xf numFmtId="7" fontId="39" fillId="43" borderId="17" xfId="35" applyNumberFormat="1" applyFont="1" applyFill="1" applyBorder="1" applyAlignment="1" applyProtection="1">
      <alignment horizontal="center" vertical="center" wrapText="1"/>
    </xf>
    <xf numFmtId="0" fontId="77" fillId="32" borderId="61" xfId="45" applyFont="1" applyFill="1" applyBorder="1" applyAlignment="1" applyProtection="1">
      <alignment horizontal="center" vertical="center" wrapText="1"/>
    </xf>
    <xf numFmtId="0" fontId="77" fillId="32" borderId="74" xfId="45" applyFont="1" applyFill="1" applyBorder="1" applyAlignment="1" applyProtection="1">
      <alignment horizontal="center" vertical="center" wrapText="1"/>
    </xf>
    <xf numFmtId="0" fontId="77" fillId="32" borderId="63" xfId="45" applyFont="1" applyFill="1" applyBorder="1" applyAlignment="1" applyProtection="1">
      <alignment horizontal="center" vertical="center" wrapText="1"/>
    </xf>
    <xf numFmtId="0" fontId="77" fillId="32" borderId="56" xfId="45" applyFont="1" applyFill="1" applyBorder="1" applyAlignment="1" applyProtection="1">
      <alignment horizontal="center" vertical="center" wrapText="1"/>
    </xf>
    <xf numFmtId="0" fontId="77" fillId="32" borderId="0" xfId="45" applyFont="1" applyFill="1" applyBorder="1" applyAlignment="1" applyProtection="1">
      <alignment horizontal="center" vertical="center" wrapText="1"/>
    </xf>
    <xf numFmtId="0" fontId="77" fillId="32" borderId="57" xfId="45" applyFont="1" applyFill="1" applyBorder="1" applyAlignment="1" applyProtection="1">
      <alignment horizontal="center" vertical="center" wrapText="1"/>
    </xf>
    <xf numFmtId="0" fontId="84" fillId="35" borderId="52" xfId="0" applyFont="1" applyFill="1" applyBorder="1" applyAlignment="1">
      <alignment horizontal="left" vertical="center"/>
    </xf>
    <xf numFmtId="165" fontId="84" fillId="35" borderId="52" xfId="0" applyNumberFormat="1" applyFont="1" applyFill="1" applyBorder="1" applyAlignment="1">
      <alignment horizontal="right" vertical="center" indent="2"/>
    </xf>
    <xf numFmtId="0" fontId="84" fillId="35" borderId="65" xfId="0" applyFont="1" applyFill="1" applyBorder="1" applyAlignment="1">
      <alignment horizontal="left" vertical="center"/>
    </xf>
    <xf numFmtId="165" fontId="84" fillId="35" borderId="65" xfId="0" applyNumberFormat="1" applyFont="1" applyFill="1" applyBorder="1" applyAlignment="1">
      <alignment horizontal="right" vertical="center" indent="2"/>
    </xf>
    <xf numFmtId="0" fontId="86" fillId="37" borderId="19" xfId="0" applyFont="1" applyFill="1" applyBorder="1" applyAlignment="1">
      <alignment horizontal="center" vertical="center" wrapText="1"/>
    </xf>
    <xf numFmtId="0" fontId="86" fillId="37" borderId="20" xfId="0" applyFont="1" applyFill="1" applyBorder="1" applyAlignment="1">
      <alignment horizontal="center" vertical="center" wrapText="1"/>
    </xf>
    <xf numFmtId="0" fontId="81" fillId="38" borderId="19" xfId="0" applyFont="1" applyFill="1" applyBorder="1" applyAlignment="1">
      <alignment horizontal="center" vertical="center"/>
    </xf>
    <xf numFmtId="0" fontId="81" fillId="38" borderId="20" xfId="0" applyFont="1" applyFill="1" applyBorder="1" applyAlignment="1">
      <alignment horizontal="center" vertical="center"/>
    </xf>
    <xf numFmtId="0" fontId="81" fillId="38" borderId="21" xfId="0" applyFont="1" applyFill="1" applyBorder="1" applyAlignment="1">
      <alignment horizontal="center" vertical="center"/>
    </xf>
    <xf numFmtId="0" fontId="82" fillId="36" borderId="61" xfId="0" applyFont="1" applyFill="1" applyBorder="1" applyAlignment="1">
      <alignment horizontal="center" vertical="center"/>
    </xf>
    <xf numFmtId="0" fontId="82" fillId="36" borderId="63" xfId="0" applyFont="1" applyFill="1" applyBorder="1" applyAlignment="1">
      <alignment horizontal="center" vertical="center"/>
    </xf>
    <xf numFmtId="3" fontId="82" fillId="36" borderId="61" xfId="0" applyNumberFormat="1" applyFont="1" applyFill="1" applyBorder="1" applyAlignment="1">
      <alignment horizontal="center" vertical="center" wrapText="1"/>
    </xf>
    <xf numFmtId="3" fontId="82" fillId="36" borderId="63" xfId="0" applyNumberFormat="1" applyFont="1" applyFill="1" applyBorder="1" applyAlignment="1">
      <alignment horizontal="center" vertical="center" wrapText="1"/>
    </xf>
    <xf numFmtId="0" fontId="85" fillId="37" borderId="19" xfId="0" applyFont="1" applyFill="1" applyBorder="1" applyAlignment="1">
      <alignment horizontal="center" vertical="center"/>
    </xf>
    <xf numFmtId="0" fontId="85" fillId="37" borderId="20" xfId="0" applyFont="1" applyFill="1" applyBorder="1" applyAlignment="1">
      <alignment horizontal="center" vertical="center"/>
    </xf>
    <xf numFmtId="0" fontId="85" fillId="37" borderId="21" xfId="0" applyFont="1" applyFill="1" applyBorder="1" applyAlignment="1">
      <alignment horizontal="center" vertical="center"/>
    </xf>
    <xf numFmtId="0" fontId="81" fillId="34" borderId="19" xfId="0" applyFont="1" applyFill="1" applyBorder="1" applyAlignment="1">
      <alignment horizontal="center" vertical="center"/>
    </xf>
    <xf numFmtId="0" fontId="81" fillId="34" borderId="20" xfId="0" applyFont="1" applyFill="1" applyBorder="1" applyAlignment="1">
      <alignment horizontal="center" vertical="center"/>
    </xf>
    <xf numFmtId="0" fontId="81" fillId="34" borderId="21" xfId="0" applyFont="1" applyFill="1" applyBorder="1" applyAlignment="1">
      <alignment horizontal="center" vertical="center"/>
    </xf>
    <xf numFmtId="0" fontId="50" fillId="16" borderId="0" xfId="46" applyFont="1" applyFill="1" applyBorder="1" applyAlignment="1" applyProtection="1">
      <alignment horizontal="left" vertical="top" wrapText="1"/>
    </xf>
    <xf numFmtId="49" fontId="45" fillId="16" borderId="24" xfId="46" applyNumberFormat="1" applyFont="1" applyFill="1" applyBorder="1" applyAlignment="1" applyProtection="1">
      <alignment horizontal="left" vertical="top" wrapText="1"/>
    </xf>
    <xf numFmtId="49" fontId="45" fillId="16" borderId="75" xfId="46" applyNumberFormat="1" applyFont="1" applyFill="1" applyBorder="1" applyAlignment="1" applyProtection="1">
      <alignment horizontal="left" vertical="top" wrapText="1"/>
    </xf>
    <xf numFmtId="49" fontId="5" fillId="46" borderId="25" xfId="46" applyNumberFormat="1" applyFont="1" applyFill="1" applyBorder="1" applyAlignment="1" applyProtection="1">
      <alignment horizontal="left" vertical="center" wrapText="1"/>
    </xf>
    <xf numFmtId="49" fontId="5" fillId="46" borderId="77" xfId="46" applyNumberFormat="1" applyFont="1" applyFill="1" applyBorder="1" applyAlignment="1" applyProtection="1">
      <alignment horizontal="left" vertical="center" wrapText="1"/>
    </xf>
    <xf numFmtId="49" fontId="74" fillId="31" borderId="78" xfId="31" applyNumberFormat="1" applyFont="1" applyFill="1" applyBorder="1" applyAlignment="1" applyProtection="1">
      <alignment horizontal="center" vertical="center" wrapText="1"/>
    </xf>
    <xf numFmtId="49" fontId="74" fillId="31" borderId="66" xfId="31" applyNumberFormat="1" applyFont="1" applyFill="1" applyBorder="1" applyAlignment="1" applyProtection="1">
      <alignment horizontal="center" vertical="center" wrapText="1"/>
    </xf>
    <xf numFmtId="49" fontId="45" fillId="16" borderId="25" xfId="46" applyNumberFormat="1" applyFont="1" applyFill="1" applyBorder="1" applyAlignment="1" applyProtection="1">
      <alignment horizontal="left" vertical="top" wrapText="1"/>
    </xf>
    <xf numFmtId="49" fontId="45" fillId="16" borderId="77" xfId="46" applyNumberFormat="1" applyFont="1" applyFill="1" applyBorder="1" applyAlignment="1" applyProtection="1">
      <alignment horizontal="left" vertical="top" wrapText="1"/>
    </xf>
    <xf numFmtId="0" fontId="44" fillId="16" borderId="0" xfId="46" applyFont="1" applyFill="1" applyBorder="1" applyAlignment="1" applyProtection="1">
      <alignment horizontal="center" wrapText="1"/>
    </xf>
    <xf numFmtId="49" fontId="45" fillId="16" borderId="23" xfId="46" applyNumberFormat="1" applyFont="1" applyFill="1" applyBorder="1" applyAlignment="1" applyProtection="1">
      <alignment horizontal="left" vertical="top" wrapText="1"/>
    </xf>
    <xf numFmtId="49" fontId="45" fillId="16" borderId="76" xfId="46" applyNumberFormat="1" applyFont="1" applyFill="1" applyBorder="1" applyAlignment="1" applyProtection="1">
      <alignment horizontal="left" vertical="top" wrapText="1"/>
    </xf>
    <xf numFmtId="0" fontId="56" fillId="16" borderId="49" xfId="39" applyFont="1" applyFill="1" applyBorder="1" applyAlignment="1">
      <alignment horizontal="center" wrapText="1"/>
    </xf>
    <xf numFmtId="0" fontId="43" fillId="16" borderId="49" xfId="39" applyFont="1" applyFill="1" applyBorder="1" applyAlignment="1">
      <alignment horizontal="center" wrapText="1"/>
    </xf>
    <xf numFmtId="0" fontId="52" fillId="16" borderId="0" xfId="39" applyFont="1" applyFill="1" applyBorder="1" applyAlignment="1">
      <alignment horizontal="left" vertical="top" wrapText="1"/>
    </xf>
    <xf numFmtId="0" fontId="0" fillId="17" borderId="0" xfId="0" applyFill="1" applyAlignment="1">
      <alignment wrapText="1"/>
    </xf>
    <xf numFmtId="0" fontId="59" fillId="16" borderId="67" xfId="41" applyFont="1" applyFill="1" applyBorder="1" applyAlignment="1">
      <alignment horizontal="right" vertical="top"/>
    </xf>
    <xf numFmtId="0" fontId="94" fillId="16" borderId="49" xfId="41" applyFont="1" applyFill="1" applyBorder="1" applyAlignment="1">
      <alignment horizontal="left" vertical="top" wrapText="1"/>
    </xf>
    <xf numFmtId="0" fontId="95" fillId="16" borderId="49" xfId="41" applyFont="1" applyFill="1" applyBorder="1" applyAlignment="1">
      <alignment horizontal="left" vertical="top" wrapText="1"/>
    </xf>
    <xf numFmtId="0" fontId="52" fillId="16" borderId="0" xfId="41" applyFont="1" applyFill="1" applyBorder="1" applyAlignment="1">
      <alignment horizontal="left" vertical="top" wrapText="1"/>
    </xf>
    <xf numFmtId="0" fontId="58" fillId="16" borderId="49" xfId="41" applyFont="1" applyFill="1" applyBorder="1" applyAlignment="1">
      <alignment horizontal="center" vertical="top" wrapText="1"/>
    </xf>
    <xf numFmtId="0" fontId="62" fillId="16" borderId="79" xfId="42" applyFont="1" applyFill="1" applyBorder="1" applyAlignment="1" applyProtection="1">
      <alignment horizontal="left" vertical="top" wrapText="1"/>
      <protection locked="0"/>
    </xf>
    <xf numFmtId="0" fontId="56" fillId="16" borderId="49" xfId="42" applyFont="1" applyFill="1" applyBorder="1" applyAlignment="1" applyProtection="1">
      <alignment horizontal="center"/>
      <protection locked="0"/>
    </xf>
    <xf numFmtId="0" fontId="55" fillId="16" borderId="49" xfId="42" applyFont="1" applyFill="1" applyBorder="1" applyAlignment="1" applyProtection="1">
      <alignment horizontal="center" wrapText="1"/>
      <protection locked="0"/>
    </xf>
    <xf numFmtId="0" fontId="55" fillId="16" borderId="49" xfId="42" applyFont="1" applyFill="1" applyBorder="1" applyAlignment="1" applyProtection="1">
      <alignment horizontal="center"/>
      <protection locked="0"/>
    </xf>
    <xf numFmtId="0" fontId="56" fillId="16" borderId="49" xfId="42" applyFont="1" applyFill="1" applyBorder="1" applyAlignment="1" applyProtection="1">
      <alignment horizontal="center" wrapText="1"/>
      <protection locked="0"/>
    </xf>
    <xf numFmtId="2" fontId="55" fillId="16" borderId="0" xfId="42" applyNumberFormat="1" applyFont="1" applyFill="1" applyBorder="1" applyAlignment="1" applyProtection="1">
      <alignment horizontal="left" vertical="top" wrapText="1"/>
      <protection locked="0"/>
    </xf>
    <xf numFmtId="0" fontId="62" fillId="16" borderId="0" xfId="42" applyFont="1" applyFill="1" applyBorder="1" applyAlignment="1" applyProtection="1">
      <alignment horizontal="left" vertical="top" wrapText="1"/>
      <protection locked="0"/>
    </xf>
    <xf numFmtId="0" fontId="63" fillId="16" borderId="67" xfId="42" applyFont="1" applyFill="1" applyBorder="1" applyAlignment="1" applyProtection="1">
      <alignment horizontal="right" vertical="center"/>
      <protection locked="0"/>
    </xf>
    <xf numFmtId="0" fontId="97" fillId="49" borderId="49" xfId="42" applyFont="1" applyFill="1" applyBorder="1" applyAlignment="1" applyProtection="1">
      <alignment horizontal="center" vertical="center"/>
      <protection locked="0"/>
    </xf>
    <xf numFmtId="0" fontId="56" fillId="16" borderId="0" xfId="42" applyFont="1" applyFill="1" applyBorder="1" applyAlignment="1" applyProtection="1">
      <alignment horizontal="left" wrapText="1"/>
      <protection locked="0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xcel Built-in Explanatory Text" xfId="31"/>
    <cellStyle name="Incorrecto" xfId="32" builtinId="27" customBuiltin="1"/>
    <cellStyle name="Millares_Ajustes GPA" xfId="33"/>
    <cellStyle name="Millares_Hoja6" xfId="34"/>
    <cellStyle name="Millares_Hoja7" xfId="35"/>
    <cellStyle name="Moneda" xfId="55" builtinId="4"/>
    <cellStyle name="Neutral" xfId="36" builtinId="28" customBuiltin="1"/>
    <cellStyle name="Normal" xfId="0" builtinId="0"/>
    <cellStyle name="Normal_Ajustes GPA" xfId="37"/>
    <cellStyle name="Normal_Ajustes PIE" xfId="38"/>
    <cellStyle name="Normal_F2.1." xfId="39"/>
    <cellStyle name="Normal_Hoja1" xfId="40"/>
    <cellStyle name="Normal_Hoja12" xfId="41"/>
    <cellStyle name="Normal_Hoja13" xfId="42"/>
    <cellStyle name="Normal_Hoja2" xfId="43"/>
    <cellStyle name="Normal_Hoja6" xfId="44"/>
    <cellStyle name="Normal_Hoja7" xfId="45"/>
    <cellStyle name="Normal_Hoja9" xfId="46"/>
    <cellStyle name="Notas" xfId="47" builtinId="10" customBuiltin="1"/>
    <cellStyle name="Salida" xfId="48" builtinId="21" customBuiltin="1"/>
    <cellStyle name="Texto de advertencia" xfId="49" builtinId="11" customBuiltin="1"/>
    <cellStyle name="Texto explicativo" xfId="50" builtinId="53" customBuiltin="1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6CC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CC99FF"/>
      <rgbColor rgb="00FFCC99"/>
      <rgbColor rgb="003366FF"/>
      <rgbColor rgb="0066CC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380250</xdr:colOff>
      <xdr:row>2</xdr:row>
      <xdr:rowOff>44335</xdr:rowOff>
    </xdr:to>
    <xdr:pic>
      <xdr:nvPicPr>
        <xdr:cNvPr id="3" name="Imagen 2" descr="Folio_Cabecera Asistencia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0" t="34913" r="60731" b="19308"/>
        <a:stretch/>
      </xdr:blipFill>
      <xdr:spPr bwMode="auto">
        <a:xfrm>
          <a:off x="574964" y="0"/>
          <a:ext cx="4100195" cy="6400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5</xdr:row>
      <xdr:rowOff>95250</xdr:rowOff>
    </xdr:from>
    <xdr:to>
      <xdr:col>5</xdr:col>
      <xdr:colOff>647700</xdr:colOff>
      <xdr:row>8</xdr:row>
      <xdr:rowOff>219076</xdr:rowOff>
    </xdr:to>
    <xdr:pic>
      <xdr:nvPicPr>
        <xdr:cNvPr id="7205" name="Imagen 1">
          <a:extLst>
            <a:ext uri="{FF2B5EF4-FFF2-40B4-BE49-F238E27FC236}">
              <a16:creationId xmlns:a16="http://schemas.microsoft.com/office/drawing/2014/main" xmlns="" id="{00000000-0008-0000-0500-00002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95450"/>
          <a:ext cx="5210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61"/>
    <pageSetUpPr fitToPage="1"/>
  </sheetPr>
  <dimension ref="A1:F32"/>
  <sheetViews>
    <sheetView tabSelected="1" zoomScale="110" zoomScaleNormal="110" zoomScaleSheetLayoutView="100" workbookViewId="0">
      <selection activeCell="G4" sqref="G4"/>
    </sheetView>
  </sheetViews>
  <sheetFormatPr baseColWidth="10" defaultColWidth="11.5546875" defaultRowHeight="13.2"/>
  <cols>
    <col min="1" max="1" width="8.33203125" style="2" customWidth="1"/>
    <col min="2" max="2" width="10.5546875" style="2" customWidth="1"/>
    <col min="3" max="3" width="43.6640625" style="2" customWidth="1"/>
    <col min="4" max="4" width="53.44140625" style="2" customWidth="1"/>
    <col min="5" max="5" width="11.5546875" style="2"/>
    <col min="6" max="6" width="13" style="2" customWidth="1"/>
    <col min="7" max="16384" width="11.5546875" style="2"/>
  </cols>
  <sheetData>
    <row r="1" spans="2:6" ht="23.7" customHeight="1">
      <c r="D1" s="3"/>
    </row>
    <row r="2" spans="2:6" ht="23.7" customHeight="1">
      <c r="D2" s="4"/>
    </row>
    <row r="3" spans="2:6" ht="35.25" customHeight="1" thickBot="1"/>
    <row r="4" spans="2:6" ht="118.5" customHeight="1" thickBot="1">
      <c r="B4" s="288" t="s">
        <v>237</v>
      </c>
      <c r="C4" s="289"/>
      <c r="D4" s="290"/>
    </row>
    <row r="5" spans="2:6" ht="26.25" customHeight="1" thickBot="1">
      <c r="B5" s="291" t="s">
        <v>0</v>
      </c>
      <c r="C5" s="291"/>
      <c r="D5" s="291"/>
    </row>
    <row r="6" spans="2:6" ht="26.25" customHeight="1" thickBot="1">
      <c r="B6" s="5" t="s">
        <v>1</v>
      </c>
      <c r="C6" s="5" t="s">
        <v>2</v>
      </c>
      <c r="D6" s="6" t="s">
        <v>3</v>
      </c>
    </row>
    <row r="7" spans="2:6" ht="29.4" thickBot="1">
      <c r="B7" s="270" t="s">
        <v>158</v>
      </c>
      <c r="C7" s="7" t="s">
        <v>4</v>
      </c>
      <c r="D7" s="7" t="s">
        <v>239</v>
      </c>
    </row>
    <row r="8" spans="2:6" ht="29.4" thickBot="1">
      <c r="B8" s="270" t="s">
        <v>5</v>
      </c>
      <c r="C8" s="8" t="s">
        <v>7</v>
      </c>
      <c r="D8" s="8" t="s">
        <v>238</v>
      </c>
    </row>
    <row r="9" spans="2:6" ht="127.95" customHeight="1" thickBot="1">
      <c r="B9" s="270" t="s">
        <v>6</v>
      </c>
      <c r="C9" s="8" t="s">
        <v>205</v>
      </c>
      <c r="D9" s="9" t="s">
        <v>250</v>
      </c>
    </row>
    <row r="10" spans="2:6" ht="88.95" customHeight="1" thickBot="1">
      <c r="B10" s="270" t="s">
        <v>8</v>
      </c>
      <c r="C10" s="205" t="s">
        <v>196</v>
      </c>
      <c r="D10" s="10" t="s">
        <v>240</v>
      </c>
    </row>
    <row r="11" spans="2:6" ht="43.8" thickBot="1">
      <c r="B11" s="292" t="s">
        <v>9</v>
      </c>
      <c r="C11" s="293" t="s">
        <v>11</v>
      </c>
      <c r="D11" s="11" t="s">
        <v>12</v>
      </c>
    </row>
    <row r="12" spans="2:6" ht="43.8" thickBot="1">
      <c r="B12" s="292"/>
      <c r="C12" s="293"/>
      <c r="D12" s="12" t="s">
        <v>159</v>
      </c>
    </row>
    <row r="13" spans="2:6" ht="66.75" customHeight="1">
      <c r="B13" s="297" t="s">
        <v>10</v>
      </c>
      <c r="C13" s="300" t="s">
        <v>184</v>
      </c>
      <c r="D13" s="13" t="s">
        <v>241</v>
      </c>
    </row>
    <row r="14" spans="2:6" ht="104.25" customHeight="1" thickBot="1">
      <c r="B14" s="299"/>
      <c r="C14" s="301"/>
      <c r="D14" s="13" t="s">
        <v>242</v>
      </c>
    </row>
    <row r="15" spans="2:6" ht="55.5" customHeight="1" thickBot="1">
      <c r="B15" s="297" t="s">
        <v>13</v>
      </c>
      <c r="C15" s="294" t="s">
        <v>162</v>
      </c>
      <c r="D15" s="256" t="s">
        <v>183</v>
      </c>
      <c r="F15" s="274"/>
    </row>
    <row r="16" spans="2:6" ht="14.4">
      <c r="B16" s="298"/>
      <c r="C16" s="295"/>
      <c r="D16" s="13" t="s">
        <v>141</v>
      </c>
      <c r="F16" s="274"/>
    </row>
    <row r="17" spans="1:6" ht="14.4">
      <c r="B17" s="298"/>
      <c r="C17" s="295"/>
      <c r="D17" s="14" t="s">
        <v>193</v>
      </c>
      <c r="F17" s="274"/>
    </row>
    <row r="18" spans="1:6" ht="14.4">
      <c r="B18" s="298"/>
      <c r="C18" s="295"/>
      <c r="D18" s="14" t="s">
        <v>194</v>
      </c>
      <c r="F18" s="274"/>
    </row>
    <row r="19" spans="1:6" ht="28.8">
      <c r="B19" s="298"/>
      <c r="C19" s="295"/>
      <c r="D19" s="13" t="s">
        <v>15</v>
      </c>
      <c r="F19" s="274"/>
    </row>
    <row r="20" spans="1:6" ht="45" customHeight="1" thickBot="1">
      <c r="B20" s="298"/>
      <c r="C20" s="296"/>
      <c r="D20" s="15" t="s">
        <v>16</v>
      </c>
    </row>
    <row r="21" spans="1:6" ht="39" customHeight="1" thickBot="1">
      <c r="B21" s="271" t="s">
        <v>13</v>
      </c>
      <c r="C21" s="206" t="s">
        <v>18</v>
      </c>
      <c r="D21" s="16" t="s">
        <v>243</v>
      </c>
    </row>
    <row r="22" spans="1:6" ht="42" customHeight="1" thickBot="1">
      <c r="B22" s="272" t="s">
        <v>14</v>
      </c>
      <c r="C22" s="9" t="s">
        <v>197</v>
      </c>
      <c r="D22" s="212"/>
    </row>
    <row r="23" spans="1:6" ht="58.2" customHeight="1" thickBot="1">
      <c r="B23" s="273" t="s">
        <v>17</v>
      </c>
      <c r="C23" s="214" t="s">
        <v>198</v>
      </c>
      <c r="D23" s="215" t="s">
        <v>142</v>
      </c>
    </row>
    <row r="24" spans="1:6" ht="14.4">
      <c r="A24" s="207"/>
      <c r="B24" s="213"/>
      <c r="C24" s="208"/>
      <c r="D24" s="209"/>
    </row>
    <row r="25" spans="1:6" ht="14.4">
      <c r="A25" s="207"/>
      <c r="B25" s="213"/>
      <c r="C25" s="287"/>
      <c r="D25" s="287"/>
    </row>
    <row r="26" spans="1:6" ht="14.4">
      <c r="A26" s="207"/>
      <c r="B26" s="210"/>
      <c r="C26" s="287"/>
      <c r="D26" s="287"/>
    </row>
    <row r="27" spans="1:6" ht="14.4">
      <c r="A27" s="207"/>
      <c r="B27" s="211"/>
      <c r="C27" s="208"/>
      <c r="D27" s="209"/>
    </row>
    <row r="28" spans="1:6" ht="14.4">
      <c r="A28" s="207"/>
      <c r="B28" s="210"/>
      <c r="C28" s="208"/>
      <c r="D28" s="209"/>
    </row>
    <row r="29" spans="1:6" ht="14.4">
      <c r="A29" s="207"/>
      <c r="B29" s="210"/>
      <c r="C29" s="210"/>
      <c r="D29" s="209"/>
    </row>
    <row r="30" spans="1:6" ht="14.4">
      <c r="A30" s="207"/>
      <c r="B30" s="210"/>
      <c r="C30" s="210"/>
      <c r="D30" s="209"/>
    </row>
    <row r="31" spans="1:6" ht="14.4">
      <c r="B31" s="1"/>
    </row>
    <row r="32" spans="1:6" ht="14.4">
      <c r="B32" s="1"/>
    </row>
  </sheetData>
  <sheetProtection selectLockedCells="1" selectUnlockedCells="1"/>
  <mergeCells count="10">
    <mergeCell ref="C26:D26"/>
    <mergeCell ref="C25:D25"/>
    <mergeCell ref="B4:D4"/>
    <mergeCell ref="B5:D5"/>
    <mergeCell ref="B11:B12"/>
    <mergeCell ref="C11:C12"/>
    <mergeCell ref="C15:C20"/>
    <mergeCell ref="B15:B20"/>
    <mergeCell ref="B13:B14"/>
    <mergeCell ref="C13:C14"/>
  </mergeCells>
  <phoneticPr fontId="42" type="noConversion"/>
  <pageMargins left="1.33" right="0.75" top="1" bottom="1" header="0" footer="0"/>
  <pageSetup paperSize="9" scale="63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"/>
  <sheetViews>
    <sheetView zoomScaleSheetLayoutView="100" workbookViewId="0">
      <selection activeCell="B11" sqref="B11:D11"/>
    </sheetView>
  </sheetViews>
  <sheetFormatPr baseColWidth="10" defaultColWidth="11.5546875" defaultRowHeight="13.2"/>
  <cols>
    <col min="1" max="1" width="11.5546875" style="2"/>
    <col min="2" max="2" width="27" style="2" customWidth="1"/>
    <col min="3" max="3" width="28.5546875" style="2" customWidth="1"/>
    <col min="4" max="4" width="18.6640625" style="2" customWidth="1"/>
    <col min="5" max="16384" width="11.5546875" style="2"/>
  </cols>
  <sheetData>
    <row r="1" spans="1:256" s="152" customFormat="1" ht="15.6">
      <c r="B1" s="411" t="s">
        <v>121</v>
      </c>
      <c r="C1" s="411"/>
      <c r="D1" s="411"/>
      <c r="E1" s="411"/>
      <c r="F1" s="411"/>
      <c r="G1" s="411"/>
      <c r="H1" s="411"/>
      <c r="I1" s="411"/>
    </row>
    <row r="2" spans="1:256" s="152" customFormat="1" ht="15.6">
      <c r="B2" s="142"/>
      <c r="C2" s="142"/>
      <c r="D2" s="142"/>
      <c r="E2" s="142"/>
      <c r="F2" s="142"/>
      <c r="G2" s="142"/>
      <c r="H2" s="142"/>
      <c r="I2" s="142"/>
    </row>
    <row r="3" spans="1:256" s="152" customFormat="1" ht="15.6">
      <c r="B3" s="143" t="s">
        <v>236</v>
      </c>
      <c r="C3" s="142"/>
      <c r="D3" s="142"/>
      <c r="E3" s="142"/>
      <c r="F3" s="142"/>
      <c r="G3" s="142"/>
      <c r="H3" s="144" t="s">
        <v>122</v>
      </c>
      <c r="I3" s="144" t="s">
        <v>123</v>
      </c>
    </row>
    <row r="4" spans="1:256" s="152" customFormat="1" ht="14.4">
      <c r="A4" s="145"/>
      <c r="B4" s="146" t="s">
        <v>124</v>
      </c>
      <c r="C4" s="147"/>
      <c r="D4" s="148" t="s">
        <v>125</v>
      </c>
      <c r="E4" s="412"/>
      <c r="F4" s="412"/>
      <c r="G4" s="149"/>
      <c r="H4" s="149"/>
      <c r="I4" s="149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</row>
    <row r="5" spans="1:256" s="152" customFormat="1" ht="14.4">
      <c r="A5" s="145"/>
      <c r="B5" s="146" t="s">
        <v>126</v>
      </c>
      <c r="C5" s="147"/>
      <c r="D5" s="146" t="s">
        <v>127</v>
      </c>
      <c r="E5" s="147"/>
      <c r="F5" s="149"/>
      <c r="G5" s="149"/>
      <c r="H5" s="149"/>
      <c r="I5" s="149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</row>
    <row r="6" spans="1:256" s="152" customFormat="1" ht="14.4">
      <c r="A6" s="145"/>
      <c r="B6" s="149"/>
      <c r="C6" s="149"/>
      <c r="D6" s="146" t="s">
        <v>128</v>
      </c>
      <c r="E6" s="147"/>
      <c r="F6" s="149"/>
      <c r="G6" s="149"/>
      <c r="H6" s="149"/>
      <c r="I6" s="149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152" customFormat="1" ht="14.4">
      <c r="A7" s="145"/>
      <c r="B7" s="149"/>
      <c r="C7" s="149"/>
      <c r="D7" s="149"/>
      <c r="E7" s="149"/>
      <c r="F7" s="149"/>
      <c r="G7" s="149"/>
      <c r="H7" s="149"/>
      <c r="I7" s="149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152" customFormat="1" ht="15.6">
      <c r="A8" s="145"/>
      <c r="B8" s="150" t="s">
        <v>247</v>
      </c>
      <c r="C8" s="149"/>
      <c r="D8" s="149"/>
      <c r="E8" s="149"/>
      <c r="F8" s="149"/>
      <c r="G8" s="149"/>
      <c r="H8" s="149"/>
      <c r="I8" s="149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152" customFormat="1" ht="14.4">
      <c r="A9" s="145"/>
      <c r="B9" s="408" t="s">
        <v>129</v>
      </c>
      <c r="C9" s="408"/>
      <c r="D9" s="408"/>
      <c r="E9" s="147"/>
      <c r="F9" s="151" t="s">
        <v>130</v>
      </c>
      <c r="G9" s="149"/>
      <c r="H9" s="149"/>
      <c r="I9" s="149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152" customFormat="1" ht="14.4">
      <c r="A10" s="145"/>
      <c r="B10" s="408" t="s">
        <v>131</v>
      </c>
      <c r="C10" s="408"/>
      <c r="D10" s="408"/>
      <c r="E10" s="147"/>
      <c r="F10" s="151" t="s">
        <v>130</v>
      </c>
      <c r="G10" s="149"/>
      <c r="H10" s="149"/>
      <c r="I10" s="149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152" customFormat="1" ht="14.4">
      <c r="A11" s="145"/>
      <c r="B11" s="408" t="s">
        <v>257</v>
      </c>
      <c r="C11" s="408"/>
      <c r="D11" s="408"/>
      <c r="E11" s="147"/>
      <c r="F11" s="151" t="s">
        <v>132</v>
      </c>
      <c r="G11" s="149"/>
      <c r="H11" s="149"/>
      <c r="I11" s="149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152" customFormat="1" ht="14.4">
      <c r="A12" s="145"/>
      <c r="B12" s="149"/>
      <c r="C12" s="149"/>
      <c r="D12" s="149"/>
      <c r="E12" s="149"/>
      <c r="F12" s="149"/>
      <c r="G12" s="149"/>
      <c r="H12" s="149"/>
      <c r="I12" s="149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152" customFormat="1" ht="15.6">
      <c r="A13" s="145"/>
      <c r="B13" s="150" t="s">
        <v>133</v>
      </c>
      <c r="C13" s="149"/>
      <c r="D13" s="149"/>
      <c r="E13" s="149"/>
      <c r="F13" s="149"/>
      <c r="G13" s="149"/>
      <c r="H13" s="149"/>
      <c r="I13" s="149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152" customFormat="1" ht="14.4">
      <c r="A14" s="145"/>
      <c r="B14" s="409"/>
      <c r="C14" s="410"/>
      <c r="D14" s="410"/>
      <c r="E14" s="410"/>
      <c r="F14" s="410"/>
      <c r="G14" s="410"/>
      <c r="H14" s="410"/>
      <c r="I14" s="410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267" customFormat="1" ht="33.450000000000003" customHeight="1">
      <c r="A15" s="266"/>
      <c r="B15" s="410"/>
      <c r="C15" s="410"/>
      <c r="D15" s="410"/>
      <c r="E15" s="410"/>
      <c r="F15" s="410"/>
      <c r="G15" s="410"/>
      <c r="H15" s="410"/>
      <c r="I15" s="410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</row>
  </sheetData>
  <sheetProtection selectLockedCells="1" selectUnlockedCells="1"/>
  <mergeCells count="6">
    <mergeCell ref="B11:D11"/>
    <mergeCell ref="B14:I15"/>
    <mergeCell ref="B1:I1"/>
    <mergeCell ref="E4:F4"/>
    <mergeCell ref="B9:D9"/>
    <mergeCell ref="B10:D10"/>
  </mergeCells>
  <phoneticPr fontId="42" type="noConversion"/>
  <pageMargins left="0.75" right="0.75" top="1" bottom="1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0"/>
  <sheetViews>
    <sheetView zoomScale="150" zoomScaleNormal="150" zoomScaleSheetLayoutView="100" workbookViewId="0">
      <selection activeCell="J14" sqref="J14"/>
    </sheetView>
  </sheetViews>
  <sheetFormatPr baseColWidth="10" defaultColWidth="11.5546875" defaultRowHeight="13.2"/>
  <cols>
    <col min="1" max="1" width="4.33203125" style="2" customWidth="1"/>
    <col min="2" max="2" width="30.6640625" style="2" customWidth="1"/>
    <col min="3" max="5" width="11.5546875" style="2"/>
    <col min="6" max="6" width="12.6640625" style="2" customWidth="1"/>
    <col min="7" max="7" width="15.88671875" style="2" customWidth="1"/>
    <col min="8" max="8" width="7.33203125" style="2" customWidth="1"/>
    <col min="9" max="16384" width="11.5546875" style="2"/>
  </cols>
  <sheetData>
    <row r="1" spans="1:256" s="168" customFormat="1" ht="15.6">
      <c r="B1" s="155" t="s">
        <v>134</v>
      </c>
      <c r="C1" s="156"/>
      <c r="D1" s="156"/>
      <c r="E1" s="156"/>
      <c r="F1" s="156"/>
      <c r="G1" s="156"/>
    </row>
    <row r="2" spans="1:256" s="168" customFormat="1" ht="14.4">
      <c r="B2" s="156"/>
      <c r="C2" s="157" t="s">
        <v>235</v>
      </c>
      <c r="D2" s="156"/>
      <c r="E2" s="156"/>
      <c r="F2" s="156"/>
      <c r="G2" s="156"/>
    </row>
    <row r="3" spans="1:256" s="168" customFormat="1" ht="14.4">
      <c r="B3" s="156"/>
      <c r="C3" s="156"/>
      <c r="D3" s="156"/>
      <c r="E3" s="156"/>
      <c r="F3" s="156"/>
      <c r="G3" s="156"/>
    </row>
    <row r="4" spans="1:256" s="168" customFormat="1" ht="14.4">
      <c r="B4" s="158"/>
      <c r="C4" s="414" t="s">
        <v>135</v>
      </c>
      <c r="D4" s="414"/>
      <c r="E4" s="414"/>
      <c r="F4" s="414"/>
      <c r="G4" s="414"/>
    </row>
    <row r="5" spans="1:256" s="168" customFormat="1" ht="14.4">
      <c r="B5" s="159"/>
      <c r="C5" s="415" t="s">
        <v>153</v>
      </c>
      <c r="D5" s="415" t="s">
        <v>154</v>
      </c>
      <c r="E5" s="416" t="s">
        <v>155</v>
      </c>
      <c r="F5" s="416"/>
      <c r="G5" s="417" t="s">
        <v>136</v>
      </c>
    </row>
    <row r="6" spans="1:256" s="168" customFormat="1" ht="31.8">
      <c r="A6" s="160"/>
      <c r="B6" s="161" t="s">
        <v>22</v>
      </c>
      <c r="C6" s="415"/>
      <c r="D6" s="415"/>
      <c r="E6" s="162" t="s">
        <v>137</v>
      </c>
      <c r="F6" s="162" t="s">
        <v>138</v>
      </c>
      <c r="G6" s="417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</row>
    <row r="7" spans="1:256" s="168" customFormat="1" ht="30" customHeight="1">
      <c r="B7" s="259" t="s">
        <v>188</v>
      </c>
      <c r="C7" s="260">
        <f>'EP F11.B1'!D8</f>
        <v>1168712</v>
      </c>
      <c r="D7" s="260">
        <f>'EP F11.B1'!D9</f>
        <v>1137043</v>
      </c>
      <c r="E7" s="260">
        <f>'EP F11.B1'!D38</f>
        <v>-80051.294625945433</v>
      </c>
      <c r="F7" s="261">
        <f>'F2.1.'!F18</f>
        <v>10000</v>
      </c>
      <c r="G7" s="262">
        <f>C7-D7+E7</f>
        <v>-48382.294625945433</v>
      </c>
    </row>
    <row r="8" spans="1:256" s="168" customFormat="1" ht="15.75" customHeight="1">
      <c r="B8" s="413" t="s">
        <v>156</v>
      </c>
      <c r="C8" s="413"/>
      <c r="D8" s="413"/>
      <c r="E8" s="413"/>
      <c r="F8" s="413"/>
      <c r="G8" s="413"/>
      <c r="M8" s="163"/>
    </row>
    <row r="9" spans="1:256" s="168" customFormat="1" ht="14.4">
      <c r="B9" s="419" t="s">
        <v>157</v>
      </c>
      <c r="C9" s="419"/>
      <c r="D9" s="419"/>
      <c r="E9" s="419"/>
      <c r="F9" s="419"/>
      <c r="G9" s="419"/>
    </row>
    <row r="10" spans="1:256" s="168" customFormat="1" ht="14.4">
      <c r="B10" s="164"/>
      <c r="C10" s="164"/>
      <c r="D10" s="164"/>
      <c r="E10" s="164"/>
      <c r="F10" s="164"/>
      <c r="G10" s="164"/>
    </row>
    <row r="11" spans="1:256" s="224" customFormat="1" ht="29.25" customHeight="1">
      <c r="B11" s="420" t="s">
        <v>139</v>
      </c>
      <c r="C11" s="420"/>
      <c r="D11" s="420"/>
      <c r="E11" s="420"/>
      <c r="F11" s="420"/>
      <c r="G11" s="257">
        <f>G7</f>
        <v>-48382.294625945433</v>
      </c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  <c r="BC11" s="225"/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25"/>
      <c r="BR11" s="225"/>
      <c r="BS11" s="225"/>
      <c r="BT11" s="225"/>
      <c r="BU11" s="225"/>
      <c r="BV11" s="225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  <c r="DD11" s="225"/>
      <c r="DE11" s="225"/>
      <c r="DF11" s="225"/>
      <c r="DG11" s="225"/>
      <c r="DH11" s="225"/>
      <c r="DI11" s="225"/>
      <c r="DJ11" s="225"/>
      <c r="DK11" s="225"/>
      <c r="DL11" s="225"/>
      <c r="DM11" s="225"/>
      <c r="DN11" s="225"/>
      <c r="DO11" s="225"/>
      <c r="DP11" s="225"/>
      <c r="DQ11" s="225"/>
      <c r="DR11" s="225"/>
      <c r="DS11" s="225"/>
      <c r="DT11" s="225"/>
      <c r="DU11" s="225"/>
      <c r="DV11" s="225"/>
      <c r="DW11" s="225"/>
      <c r="DX11" s="225"/>
      <c r="DY11" s="225"/>
      <c r="DZ11" s="225"/>
      <c r="EA11" s="225"/>
      <c r="EB11" s="225"/>
      <c r="EC11" s="225"/>
      <c r="ED11" s="225"/>
      <c r="EE11" s="225"/>
      <c r="EF11" s="225"/>
      <c r="EG11" s="225"/>
      <c r="EH11" s="225"/>
      <c r="EI11" s="225"/>
      <c r="EJ11" s="225"/>
      <c r="EK11" s="225"/>
      <c r="EL11" s="225"/>
      <c r="EM11" s="225"/>
      <c r="EN11" s="225"/>
      <c r="EO11" s="225"/>
      <c r="EP11" s="225"/>
      <c r="EQ11" s="225"/>
      <c r="ER11" s="225"/>
      <c r="ES11" s="225"/>
      <c r="ET11" s="225"/>
      <c r="EU11" s="225"/>
      <c r="EV11" s="225"/>
      <c r="EW11" s="225"/>
      <c r="EX11" s="225"/>
      <c r="EY11" s="225"/>
      <c r="EZ11" s="225"/>
      <c r="FA11" s="225"/>
      <c r="FB11" s="225"/>
      <c r="FC11" s="225"/>
      <c r="FD11" s="225"/>
      <c r="FE11" s="225"/>
      <c r="FF11" s="225"/>
      <c r="FG11" s="225"/>
      <c r="FH11" s="225"/>
      <c r="FI11" s="225"/>
      <c r="FJ11" s="225"/>
      <c r="FK11" s="225"/>
      <c r="FL11" s="225"/>
      <c r="FM11" s="225"/>
      <c r="FN11" s="225"/>
      <c r="FO11" s="225"/>
      <c r="FP11" s="225"/>
      <c r="FQ11" s="225"/>
      <c r="FR11" s="225"/>
      <c r="FS11" s="225"/>
      <c r="FT11" s="225"/>
      <c r="FU11" s="225"/>
      <c r="FV11" s="225"/>
      <c r="FW11" s="225"/>
      <c r="FX11" s="225"/>
      <c r="FY11" s="225"/>
      <c r="FZ11" s="225"/>
      <c r="GA11" s="225"/>
      <c r="GB11" s="225"/>
      <c r="GC11" s="225"/>
      <c r="GD11" s="225"/>
      <c r="GE11" s="225"/>
      <c r="GF11" s="225"/>
      <c r="GG11" s="225"/>
      <c r="GH11" s="225"/>
      <c r="GI11" s="225"/>
      <c r="GJ11" s="225"/>
      <c r="GK11" s="225"/>
      <c r="GL11" s="225"/>
      <c r="GM11" s="225"/>
      <c r="GN11" s="225"/>
      <c r="GO11" s="225"/>
      <c r="GP11" s="225"/>
      <c r="GQ11" s="225"/>
      <c r="GR11" s="225"/>
      <c r="GS11" s="225"/>
      <c r="GT11" s="225"/>
      <c r="GU11" s="225"/>
      <c r="GV11" s="225"/>
      <c r="GW11" s="225"/>
      <c r="GX11" s="225"/>
      <c r="GY11" s="225"/>
      <c r="GZ11" s="225"/>
      <c r="HA11" s="225"/>
      <c r="HB11" s="225"/>
      <c r="HC11" s="225"/>
      <c r="HD11" s="225"/>
      <c r="HE11" s="225"/>
      <c r="HF11" s="225"/>
      <c r="HG11" s="225"/>
      <c r="HH11" s="225"/>
      <c r="HI11" s="225"/>
      <c r="HJ11" s="225"/>
      <c r="HK11" s="225"/>
      <c r="HL11" s="225"/>
      <c r="HM11" s="225"/>
      <c r="HN11" s="225"/>
      <c r="HO11" s="225"/>
      <c r="HP11" s="225"/>
      <c r="HQ11" s="225"/>
      <c r="HR11" s="225"/>
      <c r="HS11" s="225"/>
      <c r="HT11" s="225"/>
      <c r="HU11" s="225"/>
      <c r="HV11" s="225"/>
      <c r="HW11" s="225"/>
      <c r="HX11" s="225"/>
      <c r="HY11" s="225"/>
      <c r="HZ11" s="225"/>
      <c r="IA11" s="225"/>
      <c r="IB11" s="225"/>
      <c r="IC11" s="225"/>
      <c r="ID11" s="225"/>
      <c r="IE11" s="225"/>
      <c r="IF11" s="225"/>
      <c r="IG11" s="225"/>
      <c r="IH11" s="225"/>
      <c r="II11" s="225"/>
      <c r="IJ11" s="225"/>
      <c r="IK11" s="225"/>
      <c r="IL11" s="225"/>
      <c r="IM11" s="225"/>
      <c r="IN11" s="225"/>
      <c r="IO11" s="225"/>
      <c r="IP11" s="225"/>
      <c r="IQ11" s="225"/>
      <c r="IR11" s="225"/>
      <c r="IS11" s="225"/>
      <c r="IT11" s="225"/>
      <c r="IU11" s="225"/>
      <c r="IV11" s="225"/>
    </row>
    <row r="12" spans="1:256" s="168" customFormat="1" ht="14.4">
      <c r="B12" s="156"/>
      <c r="C12" s="156"/>
      <c r="D12" s="156"/>
      <c r="E12" s="156"/>
      <c r="F12" s="156"/>
      <c r="G12" s="156"/>
      <c r="J12" s="276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</row>
    <row r="13" spans="1:256" s="168" customFormat="1" ht="14.4">
      <c r="B13" s="156"/>
      <c r="C13" s="156"/>
      <c r="D13" s="156"/>
      <c r="E13" s="156"/>
      <c r="F13" s="156"/>
      <c r="G13" s="156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</row>
    <row r="14" spans="1:256" s="168" customFormat="1" ht="14.4">
      <c r="B14" s="421" t="str">
        <f>IF(G7&lt;0,"El Presupuesto de 2026 INCUMPLE el objetivo de Estabilidad Presupuestaria","El Presupuesto de 2026 CUMPLE el objetivo de Estabilidad Presupuestaria")</f>
        <v>El Presupuesto de 2026 INCUMPLE el objetivo de Estabilidad Presupuestaria</v>
      </c>
      <c r="C14" s="421"/>
      <c r="D14" s="421"/>
      <c r="E14" s="421"/>
      <c r="F14" s="421"/>
      <c r="G14" s="421"/>
      <c r="H14" s="165"/>
      <c r="I14" s="165"/>
      <c r="J14" s="165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</row>
    <row r="15" spans="1:256" s="168" customFormat="1" ht="14.4">
      <c r="B15" s="421"/>
      <c r="C15" s="421"/>
      <c r="D15" s="421"/>
      <c r="E15" s="421"/>
      <c r="F15" s="421"/>
      <c r="G15" s="421"/>
      <c r="H15" s="165"/>
      <c r="I15" s="165"/>
      <c r="J15" s="165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</row>
    <row r="16" spans="1:256" s="168" customFormat="1" ht="17.25" customHeight="1">
      <c r="B16" s="156"/>
      <c r="C16" s="156"/>
      <c r="D16" s="156"/>
      <c r="E16" s="156"/>
      <c r="F16" s="156"/>
      <c r="G16" s="156"/>
    </row>
    <row r="17" spans="1:7" s="168" customFormat="1" ht="27" customHeight="1">
      <c r="B17" s="422" t="s">
        <v>140</v>
      </c>
      <c r="C17" s="422"/>
      <c r="D17" s="422"/>
      <c r="E17" s="422"/>
      <c r="F17" s="422"/>
      <c r="G17" s="422"/>
    </row>
    <row r="18" spans="1:7" s="168" customFormat="1" ht="14.4">
      <c r="B18" s="166"/>
      <c r="C18" s="166"/>
      <c r="D18" s="166"/>
      <c r="E18" s="166"/>
      <c r="F18" s="166"/>
      <c r="G18" s="166"/>
    </row>
    <row r="19" spans="1:7" s="168" customFormat="1" ht="14.4">
      <c r="A19" s="156"/>
      <c r="B19" s="156"/>
      <c r="C19" s="156"/>
      <c r="D19" s="156"/>
      <c r="E19" s="156"/>
      <c r="F19" s="156"/>
      <c r="G19" s="156"/>
    </row>
    <row r="20" spans="1:7" s="168" customFormat="1" ht="14.4">
      <c r="A20" s="167"/>
      <c r="B20" s="418"/>
      <c r="C20" s="418"/>
      <c r="D20" s="418"/>
      <c r="E20" s="418"/>
      <c r="F20" s="156"/>
      <c r="G20" s="156"/>
    </row>
    <row r="21" spans="1:7" s="168" customFormat="1" ht="14.4">
      <c r="A21" s="156"/>
      <c r="B21" s="156"/>
      <c r="C21" s="156"/>
      <c r="D21" s="156"/>
      <c r="E21" s="156"/>
      <c r="F21" s="156"/>
      <c r="G21" s="156"/>
    </row>
    <row r="22" spans="1:7" s="168" customFormat="1" ht="14.4">
      <c r="A22" s="169"/>
      <c r="B22" s="156"/>
      <c r="C22" s="156"/>
      <c r="D22" s="156"/>
      <c r="E22" s="156"/>
      <c r="F22" s="156"/>
      <c r="G22" s="156"/>
    </row>
    <row r="23" spans="1:7" s="168" customFormat="1" ht="14.4">
      <c r="A23" s="169"/>
      <c r="B23" s="156"/>
      <c r="C23" s="156"/>
      <c r="D23" s="156"/>
      <c r="E23" s="156"/>
      <c r="F23" s="156"/>
      <c r="G23" s="156"/>
    </row>
    <row r="24" spans="1:7" s="168" customFormat="1" ht="14.4">
      <c r="A24" s="169"/>
      <c r="B24" s="156"/>
      <c r="C24" s="156"/>
      <c r="D24" s="156"/>
      <c r="E24" s="156"/>
      <c r="F24" s="156"/>
      <c r="G24" s="156"/>
    </row>
    <row r="25" spans="1:7" s="168" customFormat="1" ht="14.4">
      <c r="A25" s="169"/>
      <c r="B25" s="156"/>
      <c r="C25" s="156"/>
      <c r="D25" s="156"/>
      <c r="E25" s="156"/>
      <c r="F25" s="156"/>
      <c r="G25" s="156"/>
    </row>
    <row r="26" spans="1:7" s="168" customFormat="1" ht="14.4">
      <c r="A26" s="169"/>
      <c r="B26" s="156"/>
      <c r="C26" s="156"/>
      <c r="D26" s="156"/>
      <c r="E26" s="156"/>
      <c r="F26" s="156"/>
      <c r="G26" s="156"/>
    </row>
    <row r="27" spans="1:7" s="168" customFormat="1" ht="14.4">
      <c r="A27" s="169"/>
      <c r="B27" s="156"/>
      <c r="C27" s="156"/>
      <c r="D27" s="156"/>
      <c r="E27" s="156"/>
      <c r="F27" s="156"/>
      <c r="G27" s="156"/>
    </row>
    <row r="28" spans="1:7" s="168" customFormat="1" ht="14.4">
      <c r="A28" s="169"/>
      <c r="B28" s="156"/>
      <c r="C28" s="156"/>
      <c r="D28" s="156"/>
      <c r="E28" s="156"/>
      <c r="F28" s="156"/>
      <c r="G28" s="156"/>
    </row>
    <row r="29" spans="1:7" s="168" customFormat="1" ht="14.4">
      <c r="A29" s="169"/>
      <c r="B29" s="156"/>
      <c r="C29" s="156"/>
      <c r="D29" s="156"/>
      <c r="E29" s="156"/>
      <c r="F29" s="156"/>
      <c r="G29" s="156"/>
    </row>
    <row r="30" spans="1:7" s="168" customFormat="1" ht="14.4">
      <c r="A30" s="169"/>
      <c r="B30" s="156"/>
      <c r="C30" s="156"/>
      <c r="D30" s="156"/>
      <c r="E30" s="156"/>
      <c r="F30" s="156"/>
      <c r="G30" s="156"/>
    </row>
  </sheetData>
  <sheetProtection selectLockedCells="1"/>
  <mergeCells count="11">
    <mergeCell ref="B20:E20"/>
    <mergeCell ref="B9:G9"/>
    <mergeCell ref="B11:F11"/>
    <mergeCell ref="B14:G15"/>
    <mergeCell ref="B17:G17"/>
    <mergeCell ref="B8:G8"/>
    <mergeCell ref="C4:G4"/>
    <mergeCell ref="C5:C6"/>
    <mergeCell ref="D5:D6"/>
    <mergeCell ref="E5:F5"/>
    <mergeCell ref="G5:G6"/>
  </mergeCells>
  <phoneticPr fontId="42" type="noConversion"/>
  <pageMargins left="0.75" right="0.75" top="1" bottom="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H36"/>
  <sheetViews>
    <sheetView zoomScale="145" zoomScaleNormal="145" zoomScaleSheetLayoutView="100" workbookViewId="0">
      <selection activeCell="J21" sqref="J21"/>
    </sheetView>
  </sheetViews>
  <sheetFormatPr baseColWidth="10" defaultColWidth="11.5546875" defaultRowHeight="13.2"/>
  <cols>
    <col min="1" max="7" width="11.5546875" style="2"/>
    <col min="8" max="8" width="12.109375" style="2" bestFit="1" customWidth="1"/>
    <col min="9" max="16384" width="11.5546875" style="2"/>
  </cols>
  <sheetData>
    <row r="1" spans="1:8">
      <c r="A1" s="17" t="s">
        <v>19</v>
      </c>
    </row>
    <row r="2" spans="1:8">
      <c r="B2" s="18"/>
      <c r="C2" s="18"/>
      <c r="D2" s="18"/>
      <c r="E2" s="19"/>
      <c r="F2" s="19"/>
      <c r="G2" s="19"/>
      <c r="H2" s="20"/>
    </row>
    <row r="3" spans="1:8" ht="14.4">
      <c r="A3" s="21"/>
      <c r="B3" s="25"/>
      <c r="C3" s="25"/>
      <c r="D3" s="25"/>
      <c r="E3" s="19"/>
      <c r="F3" s="19"/>
      <c r="G3" s="19"/>
      <c r="H3" s="22"/>
    </row>
    <row r="4" spans="1:8" ht="14.4">
      <c r="A4" s="21"/>
      <c r="B4" s="23" t="s">
        <v>219</v>
      </c>
      <c r="C4" s="25"/>
      <c r="D4" s="25"/>
      <c r="E4" s="19"/>
      <c r="F4" s="19"/>
      <c r="G4" s="19"/>
      <c r="H4" s="22"/>
    </row>
    <row r="5" spans="1:8" ht="13.8" thickBot="1">
      <c r="A5" s="21"/>
      <c r="B5" s="26"/>
      <c r="C5" s="26"/>
      <c r="D5" s="26"/>
      <c r="E5" s="24"/>
      <c r="F5" s="24"/>
      <c r="G5" s="24"/>
      <c r="H5" s="22"/>
    </row>
    <row r="6" spans="1:8" ht="13.8" thickBot="1">
      <c r="A6" s="26"/>
      <c r="B6" s="27" t="s">
        <v>20</v>
      </c>
      <c r="C6" s="28" t="s">
        <v>21</v>
      </c>
      <c r="D6" s="28" t="s">
        <v>22</v>
      </c>
      <c r="E6" s="28" t="s">
        <v>23</v>
      </c>
      <c r="F6" s="197"/>
      <c r="G6" s="198"/>
      <c r="H6" s="18"/>
    </row>
    <row r="7" spans="1:8" ht="13.8" thickBot="1">
      <c r="A7" s="21"/>
      <c r="B7" s="196"/>
      <c r="C7" s="196"/>
      <c r="D7" s="196"/>
      <c r="E7" s="305"/>
      <c r="F7" s="305"/>
      <c r="G7" s="305"/>
      <c r="H7" s="18"/>
    </row>
    <row r="8" spans="1:8" ht="13.8" thickBot="1">
      <c r="A8" s="21"/>
      <c r="B8" s="29" t="s">
        <v>24</v>
      </c>
      <c r="C8" s="30"/>
      <c r="D8" s="30"/>
      <c r="E8" s="194" t="s">
        <v>25</v>
      </c>
      <c r="F8" s="192"/>
      <c r="G8" s="193"/>
      <c r="H8" s="21"/>
    </row>
    <row r="9" spans="1:8" ht="13.8" thickBot="1">
      <c r="A9" s="21"/>
      <c r="B9" s="306" t="s">
        <v>26</v>
      </c>
      <c r="C9" s="306"/>
      <c r="D9" s="31"/>
      <c r="E9" s="307" t="s">
        <v>27</v>
      </c>
      <c r="F9" s="307"/>
      <c r="G9" s="32"/>
      <c r="H9" s="21"/>
    </row>
    <row r="10" spans="1:8" ht="13.8" thickBot="1">
      <c r="A10" s="21"/>
      <c r="B10" s="307" t="s">
        <v>28</v>
      </c>
      <c r="C10" s="307"/>
      <c r="D10" s="307"/>
      <c r="E10" s="307"/>
      <c r="F10" s="307"/>
      <c r="G10" s="32"/>
      <c r="H10" s="21"/>
    </row>
    <row r="11" spans="1:8" ht="13.8" thickBot="1">
      <c r="A11" s="21"/>
      <c r="B11" s="33"/>
      <c r="C11" s="26"/>
      <c r="D11" s="26"/>
      <c r="E11" s="24"/>
      <c r="F11" s="24"/>
      <c r="G11" s="24"/>
      <c r="H11" s="21"/>
    </row>
    <row r="12" spans="1:8" ht="16.2" thickBot="1">
      <c r="A12" s="26"/>
      <c r="B12" s="34" t="s">
        <v>29</v>
      </c>
      <c r="C12" s="39"/>
      <c r="D12" s="40"/>
      <c r="E12" s="40"/>
      <c r="F12" s="40"/>
      <c r="G12" s="40"/>
      <c r="H12" s="41" t="s">
        <v>30</v>
      </c>
    </row>
    <row r="13" spans="1:8" ht="13.8" thickBot="1">
      <c r="A13" s="26"/>
      <c r="B13" s="308" t="s">
        <v>220</v>
      </c>
      <c r="C13" s="308"/>
      <c r="D13" s="308"/>
      <c r="E13" s="308"/>
      <c r="F13" s="308"/>
      <c r="G13" s="308"/>
      <c r="H13" s="308"/>
    </row>
    <row r="14" spans="1:8" ht="40.200000000000003" thickBot="1">
      <c r="A14" s="26"/>
      <c r="B14" s="309" t="s">
        <v>32</v>
      </c>
      <c r="C14" s="309"/>
      <c r="D14" s="309"/>
      <c r="E14" s="309"/>
      <c r="F14" s="309"/>
      <c r="G14" s="309"/>
      <c r="H14" s="35" t="s">
        <v>221</v>
      </c>
    </row>
    <row r="15" spans="1:8" ht="13.8" thickBot="1">
      <c r="A15" s="26"/>
      <c r="B15" s="36">
        <v>1</v>
      </c>
      <c r="C15" s="37" t="s">
        <v>33</v>
      </c>
      <c r="D15" s="42"/>
      <c r="E15" s="43"/>
      <c r="F15" s="43"/>
      <c r="G15" s="44"/>
      <c r="H15" s="195">
        <v>404520</v>
      </c>
    </row>
    <row r="16" spans="1:8" ht="13.8" thickBot="1">
      <c r="A16" s="26"/>
      <c r="B16" s="36">
        <v>2</v>
      </c>
      <c r="C16" s="302" t="s">
        <v>34</v>
      </c>
      <c r="D16" s="303"/>
      <c r="E16" s="303"/>
      <c r="F16" s="303"/>
      <c r="G16" s="304"/>
      <c r="H16" s="195">
        <v>35216</v>
      </c>
    </row>
    <row r="17" spans="1:8" ht="13.8" thickBot="1">
      <c r="A17" s="26"/>
      <c r="B17" s="36">
        <v>3</v>
      </c>
      <c r="C17" s="302" t="s">
        <v>35</v>
      </c>
      <c r="D17" s="303"/>
      <c r="E17" s="303"/>
      <c r="F17" s="303"/>
      <c r="G17" s="304"/>
      <c r="H17" s="195">
        <v>118800</v>
      </c>
    </row>
    <row r="18" spans="1:8" ht="13.8" thickBot="1">
      <c r="A18" s="26"/>
      <c r="B18" s="36">
        <v>4</v>
      </c>
      <c r="C18" s="302" t="s">
        <v>36</v>
      </c>
      <c r="D18" s="303"/>
      <c r="E18" s="303"/>
      <c r="F18" s="303"/>
      <c r="G18" s="304"/>
      <c r="H18" s="195">
        <v>457161</v>
      </c>
    </row>
    <row r="19" spans="1:8" ht="13.8" thickBot="1">
      <c r="A19" s="26"/>
      <c r="B19" s="36">
        <v>5</v>
      </c>
      <c r="C19" s="302" t="s">
        <v>37</v>
      </c>
      <c r="D19" s="303"/>
      <c r="E19" s="303"/>
      <c r="F19" s="303"/>
      <c r="G19" s="304"/>
      <c r="H19" s="195">
        <v>68690</v>
      </c>
    </row>
    <row r="20" spans="1:8" ht="13.8" thickBot="1">
      <c r="A20" s="26"/>
      <c r="B20" s="36">
        <v>6</v>
      </c>
      <c r="C20" s="302" t="s">
        <v>38</v>
      </c>
      <c r="D20" s="303"/>
      <c r="E20" s="303"/>
      <c r="F20" s="303"/>
      <c r="G20" s="304"/>
      <c r="H20" s="195">
        <v>55000</v>
      </c>
    </row>
    <row r="21" spans="1:8" ht="13.8" thickBot="1">
      <c r="A21" s="26"/>
      <c r="B21" s="36">
        <v>7</v>
      </c>
      <c r="C21" s="302" t="s">
        <v>39</v>
      </c>
      <c r="D21" s="303"/>
      <c r="E21" s="303"/>
      <c r="F21" s="303"/>
      <c r="G21" s="304"/>
      <c r="H21" s="195">
        <v>29325</v>
      </c>
    </row>
    <row r="22" spans="1:8" ht="13.8" thickBot="1">
      <c r="A22" s="26"/>
      <c r="B22" s="36">
        <v>8</v>
      </c>
      <c r="C22" s="302" t="s">
        <v>40</v>
      </c>
      <c r="D22" s="303"/>
      <c r="E22" s="303"/>
      <c r="F22" s="303"/>
      <c r="G22" s="304"/>
      <c r="H22" s="195">
        <v>5000</v>
      </c>
    </row>
    <row r="23" spans="1:8" ht="13.8" thickBot="1">
      <c r="A23" s="26"/>
      <c r="B23" s="36">
        <v>9</v>
      </c>
      <c r="C23" s="302" t="s">
        <v>41</v>
      </c>
      <c r="D23" s="303"/>
      <c r="E23" s="303"/>
      <c r="F23" s="303"/>
      <c r="G23" s="304"/>
      <c r="H23" s="195">
        <v>0</v>
      </c>
    </row>
    <row r="24" spans="1:8" ht="13.8" thickBot="1">
      <c r="A24" s="26"/>
      <c r="B24" s="310" t="s">
        <v>42</v>
      </c>
      <c r="C24" s="311"/>
      <c r="D24" s="311"/>
      <c r="E24" s="311"/>
      <c r="F24" s="311"/>
      <c r="G24" s="312"/>
      <c r="H24" s="38">
        <f>SUM(H15:H23)</f>
        <v>1173712</v>
      </c>
    </row>
    <row r="25" spans="1:8" ht="13.8" thickBot="1">
      <c r="A25" s="26"/>
      <c r="B25" s="313" t="s">
        <v>31</v>
      </c>
      <c r="C25" s="313"/>
      <c r="D25" s="313"/>
      <c r="E25" s="313"/>
      <c r="F25" s="313"/>
      <c r="G25" s="313"/>
      <c r="H25" s="313"/>
    </row>
    <row r="26" spans="1:8" ht="40.200000000000003" thickBot="1">
      <c r="A26" s="26"/>
      <c r="B26" s="309" t="s">
        <v>43</v>
      </c>
      <c r="C26" s="309"/>
      <c r="D26" s="309"/>
      <c r="E26" s="309"/>
      <c r="F26" s="309"/>
      <c r="G26" s="309"/>
      <c r="H26" s="35" t="s">
        <v>221</v>
      </c>
    </row>
    <row r="27" spans="1:8" ht="13.8" thickBot="1">
      <c r="A27" s="26"/>
      <c r="B27" s="36">
        <v>1</v>
      </c>
      <c r="C27" s="302" t="s">
        <v>44</v>
      </c>
      <c r="D27" s="303"/>
      <c r="E27" s="303"/>
      <c r="F27" s="303"/>
      <c r="G27" s="304"/>
      <c r="H27" s="195">
        <v>429331</v>
      </c>
    </row>
    <row r="28" spans="1:8" ht="13.8" thickBot="1">
      <c r="A28" s="26"/>
      <c r="B28" s="36">
        <v>2</v>
      </c>
      <c r="C28" s="302" t="s">
        <v>45</v>
      </c>
      <c r="D28" s="303"/>
      <c r="E28" s="303"/>
      <c r="F28" s="303"/>
      <c r="G28" s="304"/>
      <c r="H28" s="195">
        <v>419356</v>
      </c>
    </row>
    <row r="29" spans="1:8" ht="13.8" thickBot="1">
      <c r="A29" s="18"/>
      <c r="B29" s="36">
        <v>3</v>
      </c>
      <c r="C29" s="302" t="s">
        <v>46</v>
      </c>
      <c r="D29" s="303"/>
      <c r="E29" s="303"/>
      <c r="F29" s="303"/>
      <c r="G29" s="304"/>
      <c r="H29" s="195">
        <v>33469</v>
      </c>
    </row>
    <row r="30" spans="1:8" ht="13.8" thickBot="1">
      <c r="A30" s="18"/>
      <c r="B30" s="36">
        <v>4</v>
      </c>
      <c r="C30" s="302" t="s">
        <v>36</v>
      </c>
      <c r="D30" s="303"/>
      <c r="E30" s="303"/>
      <c r="F30" s="303"/>
      <c r="G30" s="304"/>
      <c r="H30" s="195">
        <v>59100</v>
      </c>
    </row>
    <row r="31" spans="1:8" ht="13.8" thickBot="1">
      <c r="A31" s="18"/>
      <c r="B31" s="36">
        <v>5</v>
      </c>
      <c r="C31" s="302" t="s">
        <v>47</v>
      </c>
      <c r="D31" s="303"/>
      <c r="E31" s="303"/>
      <c r="F31" s="303"/>
      <c r="G31" s="304"/>
      <c r="H31" s="195">
        <v>0</v>
      </c>
    </row>
    <row r="32" spans="1:8" ht="13.8" thickBot="1">
      <c r="A32" s="18"/>
      <c r="B32" s="36">
        <v>6</v>
      </c>
      <c r="C32" s="302" t="s">
        <v>48</v>
      </c>
      <c r="D32" s="303"/>
      <c r="E32" s="303"/>
      <c r="F32" s="303"/>
      <c r="G32" s="304"/>
      <c r="H32" s="195">
        <v>189554</v>
      </c>
    </row>
    <row r="33" spans="1:8" ht="13.8" thickBot="1">
      <c r="A33" s="18"/>
      <c r="B33" s="36">
        <v>7</v>
      </c>
      <c r="C33" s="302" t="s">
        <v>39</v>
      </c>
      <c r="D33" s="303"/>
      <c r="E33" s="303"/>
      <c r="F33" s="303"/>
      <c r="G33" s="304"/>
      <c r="H33" s="195">
        <v>6233</v>
      </c>
    </row>
    <row r="34" spans="1:8" ht="13.8" thickBot="1">
      <c r="A34" s="18"/>
      <c r="B34" s="36">
        <v>8</v>
      </c>
      <c r="C34" s="302" t="s">
        <v>40</v>
      </c>
      <c r="D34" s="303"/>
      <c r="E34" s="303"/>
      <c r="F34" s="303"/>
      <c r="G34" s="304"/>
      <c r="H34" s="195">
        <v>5000</v>
      </c>
    </row>
    <row r="35" spans="1:8" ht="13.8" thickBot="1">
      <c r="A35" s="18"/>
      <c r="B35" s="36">
        <v>9</v>
      </c>
      <c r="C35" s="302" t="s">
        <v>41</v>
      </c>
      <c r="D35" s="303"/>
      <c r="E35" s="303"/>
      <c r="F35" s="303"/>
      <c r="G35" s="304"/>
      <c r="H35" s="195">
        <v>31669</v>
      </c>
    </row>
    <row r="36" spans="1:8" ht="13.8" thickBot="1">
      <c r="A36" s="18"/>
      <c r="B36" s="310" t="s">
        <v>49</v>
      </c>
      <c r="C36" s="311"/>
      <c r="D36" s="311"/>
      <c r="E36" s="311"/>
      <c r="F36" s="311"/>
      <c r="G36" s="312"/>
      <c r="H36" s="38">
        <f>SUM(H27:H35)</f>
        <v>1173712</v>
      </c>
    </row>
  </sheetData>
  <sheetProtection selectLockedCells="1" selectUnlockedCells="1"/>
  <mergeCells count="27">
    <mergeCell ref="C28:G28"/>
    <mergeCell ref="C27:G27"/>
    <mergeCell ref="B24:G24"/>
    <mergeCell ref="B26:G26"/>
    <mergeCell ref="B25:H25"/>
    <mergeCell ref="B36:G36"/>
    <mergeCell ref="C31:G31"/>
    <mergeCell ref="C32:G32"/>
    <mergeCell ref="C33:G33"/>
    <mergeCell ref="C34:G34"/>
    <mergeCell ref="C35:G35"/>
    <mergeCell ref="C30:G30"/>
    <mergeCell ref="E7:G7"/>
    <mergeCell ref="B9:C9"/>
    <mergeCell ref="E9:F9"/>
    <mergeCell ref="B10:F10"/>
    <mergeCell ref="C19:G19"/>
    <mergeCell ref="C23:G23"/>
    <mergeCell ref="C17:G17"/>
    <mergeCell ref="C18:G18"/>
    <mergeCell ref="C20:G20"/>
    <mergeCell ref="C21:G21"/>
    <mergeCell ref="B13:H13"/>
    <mergeCell ref="B14:G14"/>
    <mergeCell ref="C16:G16"/>
    <mergeCell ref="C29:G29"/>
    <mergeCell ref="C22:G22"/>
  </mergeCells>
  <phoneticPr fontId="42" type="noConversion"/>
  <pageMargins left="0.75" right="0.75" top="1" bottom="1" header="0" footer="0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2:G7"/>
  <sheetViews>
    <sheetView zoomScaleSheetLayoutView="100" workbookViewId="0">
      <selection activeCell="N6" sqref="N6"/>
    </sheetView>
  </sheetViews>
  <sheetFormatPr baseColWidth="10" defaultColWidth="11.5546875" defaultRowHeight="13.2"/>
  <cols>
    <col min="1" max="1" width="6.6640625" style="2" customWidth="1"/>
    <col min="2" max="5" width="11.5546875" style="2"/>
    <col min="6" max="6" width="16.44140625" style="2" customWidth="1"/>
    <col min="7" max="7" width="35.5546875" style="2" customWidth="1"/>
    <col min="8" max="16384" width="11.5546875" style="2"/>
  </cols>
  <sheetData>
    <row r="2" spans="2:7" ht="13.8" thickBot="1"/>
    <row r="3" spans="2:7" ht="54.75" customHeight="1" thickBot="1">
      <c r="B3" s="316" t="s">
        <v>50</v>
      </c>
      <c r="C3" s="316"/>
      <c r="D3" s="316"/>
      <c r="E3" s="316"/>
      <c r="F3" s="316"/>
      <c r="G3" s="316"/>
    </row>
    <row r="4" spans="2:7" ht="104.25" customHeight="1" thickBot="1">
      <c r="B4" s="317"/>
      <c r="C4" s="317"/>
      <c r="D4" s="317"/>
      <c r="E4" s="317"/>
      <c r="F4" s="317"/>
      <c r="G4" s="200" t="s">
        <v>222</v>
      </c>
    </row>
    <row r="5" spans="2:7" ht="54.75" customHeight="1" thickBot="1">
      <c r="B5" s="318" t="s">
        <v>51</v>
      </c>
      <c r="C5" s="319"/>
      <c r="D5" s="319"/>
      <c r="E5" s="319"/>
      <c r="F5" s="320"/>
      <c r="G5" s="201">
        <v>73000</v>
      </c>
    </row>
    <row r="6" spans="2:7" ht="54.75" customHeight="1" thickBot="1">
      <c r="B6" s="314" t="s">
        <v>52</v>
      </c>
      <c r="C6" s="314"/>
      <c r="D6" s="314"/>
      <c r="E6" s="314"/>
      <c r="F6" s="314"/>
      <c r="G6" s="202">
        <v>22000</v>
      </c>
    </row>
    <row r="7" spans="2:7" ht="54.75" customHeight="1" thickBot="1">
      <c r="B7" s="315" t="s">
        <v>53</v>
      </c>
      <c r="C7" s="315"/>
      <c r="D7" s="315"/>
      <c r="E7" s="315"/>
      <c r="F7" s="315"/>
      <c r="G7" s="203">
        <f>SUM(G5:G6)</f>
        <v>95000</v>
      </c>
    </row>
  </sheetData>
  <sheetProtection selectLockedCells="1" selectUnlockedCells="1"/>
  <mergeCells count="5">
    <mergeCell ref="B6:F6"/>
    <mergeCell ref="B7:F7"/>
    <mergeCell ref="B3:G3"/>
    <mergeCell ref="B4:F4"/>
    <mergeCell ref="B5:F5"/>
  </mergeCells>
  <phoneticPr fontId="4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B2:J23"/>
  <sheetViews>
    <sheetView zoomScale="70" zoomScaleSheetLayoutView="100" workbookViewId="0">
      <selection activeCell="E24" sqref="E24"/>
    </sheetView>
  </sheetViews>
  <sheetFormatPr baseColWidth="10" defaultColWidth="11.5546875" defaultRowHeight="13.2"/>
  <cols>
    <col min="1" max="3" width="11.5546875" style="2"/>
    <col min="4" max="4" width="18.33203125" style="2" customWidth="1"/>
    <col min="5" max="5" width="45.33203125" style="2" customWidth="1"/>
    <col min="6" max="16384" width="11.5546875" style="2"/>
  </cols>
  <sheetData>
    <row r="2" spans="2:10" ht="13.8" thickBot="1"/>
    <row r="3" spans="2:10" ht="45" customHeight="1">
      <c r="B3" s="332" t="s">
        <v>244</v>
      </c>
      <c r="C3" s="333"/>
      <c r="D3" s="333"/>
      <c r="E3" s="334"/>
    </row>
    <row r="4" spans="2:10" ht="45" customHeight="1" thickBot="1">
      <c r="B4" s="335"/>
      <c r="C4" s="336"/>
      <c r="D4" s="336"/>
      <c r="E4" s="337"/>
    </row>
    <row r="5" spans="2:10" ht="13.8" thickBot="1">
      <c r="B5" s="45"/>
      <c r="C5" s="45"/>
      <c r="D5" s="45"/>
      <c r="E5" s="45"/>
    </row>
    <row r="6" spans="2:10" ht="67.5" customHeight="1" thickBot="1">
      <c r="B6" s="338" t="s">
        <v>54</v>
      </c>
      <c r="C6" s="339"/>
      <c r="D6" s="340"/>
      <c r="E6" s="277" t="s">
        <v>223</v>
      </c>
    </row>
    <row r="7" spans="2:10" ht="39" customHeight="1">
      <c r="B7" s="341" t="s">
        <v>55</v>
      </c>
      <c r="C7" s="342"/>
      <c r="D7" s="343"/>
      <c r="E7" s="263">
        <v>0</v>
      </c>
      <c r="F7" s="321"/>
      <c r="G7" s="321"/>
      <c r="H7" s="321"/>
      <c r="I7" s="321"/>
      <c r="J7" s="321"/>
    </row>
    <row r="8" spans="2:10" ht="39" customHeight="1">
      <c r="B8" s="322" t="s">
        <v>56</v>
      </c>
      <c r="C8" s="323"/>
      <c r="D8" s="324"/>
      <c r="E8" s="264">
        <v>453.12</v>
      </c>
      <c r="F8" s="321"/>
      <c r="G8" s="321"/>
      <c r="H8" s="321"/>
      <c r="I8" s="321"/>
      <c r="J8" s="321"/>
    </row>
    <row r="9" spans="2:10" ht="39" customHeight="1">
      <c r="B9" s="322" t="s">
        <v>191</v>
      </c>
      <c r="C9" s="323"/>
      <c r="D9" s="324"/>
      <c r="E9" s="264">
        <v>0</v>
      </c>
      <c r="F9" s="321"/>
      <c r="G9" s="321"/>
      <c r="H9" s="321"/>
      <c r="I9" s="321"/>
      <c r="J9" s="321"/>
    </row>
    <row r="10" spans="2:10" ht="39" customHeight="1">
      <c r="B10" s="322" t="s">
        <v>57</v>
      </c>
      <c r="C10" s="323"/>
      <c r="D10" s="324"/>
      <c r="E10" s="264">
        <v>1528</v>
      </c>
      <c r="F10" s="321"/>
      <c r="G10" s="321"/>
      <c r="H10" s="321"/>
      <c r="I10" s="321"/>
      <c r="J10" s="321"/>
    </row>
    <row r="11" spans="2:10" ht="39" customHeight="1">
      <c r="B11" s="322" t="s">
        <v>58</v>
      </c>
      <c r="C11" s="323"/>
      <c r="D11" s="324"/>
      <c r="E11" s="264">
        <v>1456.89</v>
      </c>
      <c r="F11" s="321"/>
      <c r="G11" s="321"/>
      <c r="H11" s="321"/>
      <c r="I11" s="321"/>
      <c r="J11" s="321"/>
    </row>
    <row r="12" spans="2:10" ht="39" customHeight="1">
      <c r="B12" s="322" t="s">
        <v>59</v>
      </c>
      <c r="C12" s="323"/>
      <c r="D12" s="324"/>
      <c r="E12" s="264">
        <v>1580.05</v>
      </c>
      <c r="F12" s="321"/>
      <c r="G12" s="321"/>
      <c r="H12" s="321"/>
      <c r="I12" s="321"/>
      <c r="J12" s="321"/>
    </row>
    <row r="13" spans="2:10" ht="39" customHeight="1">
      <c r="B13" s="322" t="s">
        <v>161</v>
      </c>
      <c r="C13" s="323"/>
      <c r="D13" s="324"/>
      <c r="E13" s="264">
        <v>547.02020000000005</v>
      </c>
      <c r="F13" s="321"/>
      <c r="G13" s="321"/>
      <c r="H13" s="321"/>
      <c r="I13" s="321"/>
      <c r="J13" s="321"/>
    </row>
    <row r="14" spans="2:10" ht="39" customHeight="1">
      <c r="B14" s="322" t="s">
        <v>185</v>
      </c>
      <c r="C14" s="323"/>
      <c r="D14" s="324"/>
      <c r="E14" s="264">
        <v>2512.36</v>
      </c>
      <c r="F14" s="258"/>
      <c r="G14" s="258"/>
      <c r="H14" s="258"/>
      <c r="I14" s="258"/>
      <c r="J14" s="258"/>
    </row>
    <row r="15" spans="2:10" ht="39" customHeight="1">
      <c r="B15" s="322" t="s">
        <v>186</v>
      </c>
      <c r="C15" s="323"/>
      <c r="D15" s="324"/>
      <c r="E15" s="264">
        <v>3575.23</v>
      </c>
      <c r="F15" s="258"/>
      <c r="G15" s="258"/>
      <c r="H15" s="258"/>
      <c r="I15" s="258"/>
      <c r="J15" s="258"/>
    </row>
    <row r="16" spans="2:10" ht="39" customHeight="1">
      <c r="B16" s="322" t="s">
        <v>189</v>
      </c>
      <c r="C16" s="323"/>
      <c r="D16" s="324"/>
      <c r="E16" s="269">
        <v>355.21</v>
      </c>
      <c r="F16" s="258"/>
      <c r="G16" s="258"/>
      <c r="H16" s="258"/>
      <c r="I16" s="258"/>
      <c r="J16" s="258"/>
    </row>
    <row r="17" spans="2:10" ht="39" customHeight="1">
      <c r="B17" s="326" t="s">
        <v>190</v>
      </c>
      <c r="C17" s="327"/>
      <c r="D17" s="328"/>
      <c r="E17" s="264">
        <v>452.25</v>
      </c>
      <c r="F17" s="258"/>
      <c r="G17" s="258"/>
      <c r="H17" s="258"/>
      <c r="I17" s="258"/>
      <c r="J17" s="258"/>
    </row>
    <row r="18" spans="2:10" ht="39" customHeight="1">
      <c r="B18" s="326" t="s">
        <v>195</v>
      </c>
      <c r="C18" s="327"/>
      <c r="D18" s="328"/>
      <c r="E18" s="264">
        <v>1500.25</v>
      </c>
      <c r="F18" s="265"/>
      <c r="G18" s="265"/>
      <c r="H18" s="265"/>
      <c r="I18" s="265"/>
      <c r="J18" s="265"/>
    </row>
    <row r="19" spans="2:10" ht="39" customHeight="1">
      <c r="B19" s="326" t="s">
        <v>215</v>
      </c>
      <c r="C19" s="327"/>
      <c r="D19" s="328"/>
      <c r="E19" s="264">
        <v>0</v>
      </c>
      <c r="F19" s="275"/>
      <c r="G19" s="275"/>
      <c r="H19" s="275"/>
      <c r="I19" s="275"/>
      <c r="J19" s="275"/>
    </row>
    <row r="20" spans="2:10" ht="39" customHeight="1">
      <c r="B20" s="326" t="s">
        <v>216</v>
      </c>
      <c r="C20" s="327"/>
      <c r="D20" s="328"/>
      <c r="E20" s="264">
        <v>0</v>
      </c>
      <c r="F20" s="275"/>
      <c r="G20" s="275"/>
      <c r="H20" s="275"/>
      <c r="I20" s="275"/>
      <c r="J20" s="275"/>
    </row>
    <row r="21" spans="2:10" ht="39" customHeight="1" thickBot="1">
      <c r="B21" s="329" t="s">
        <v>217</v>
      </c>
      <c r="C21" s="330"/>
      <c r="D21" s="331"/>
      <c r="E21" s="264">
        <v>0</v>
      </c>
      <c r="F21" s="275"/>
      <c r="G21" s="275"/>
      <c r="H21" s="275"/>
      <c r="I21" s="275"/>
      <c r="J21" s="275"/>
    </row>
    <row r="22" spans="2:10" ht="39" customHeight="1" thickBot="1">
      <c r="B22" s="329" t="s">
        <v>245</v>
      </c>
      <c r="C22" s="330"/>
      <c r="D22" s="331"/>
      <c r="E22" s="264">
        <v>0</v>
      </c>
      <c r="F22" s="278"/>
      <c r="G22" s="278"/>
      <c r="H22" s="278"/>
      <c r="I22" s="278"/>
      <c r="J22" s="278"/>
    </row>
    <row r="23" spans="2:10" ht="51.75" customHeight="1" thickBot="1">
      <c r="B23" s="325" t="s">
        <v>60</v>
      </c>
      <c r="C23" s="325"/>
      <c r="D23" s="325"/>
      <c r="E23" s="199">
        <f>SUM(E7:E22)</f>
        <v>13960.3802</v>
      </c>
    </row>
  </sheetData>
  <sheetProtection selectLockedCells="1" selectUnlockedCells="1"/>
  <mergeCells count="20">
    <mergeCell ref="B3:E4"/>
    <mergeCell ref="B6:D6"/>
    <mergeCell ref="B7:D7"/>
    <mergeCell ref="B8:D8"/>
    <mergeCell ref="B14:D14"/>
    <mergeCell ref="F7:J13"/>
    <mergeCell ref="B12:D12"/>
    <mergeCell ref="B23:D23"/>
    <mergeCell ref="B10:D10"/>
    <mergeCell ref="B11:D11"/>
    <mergeCell ref="B13:D13"/>
    <mergeCell ref="B15:D15"/>
    <mergeCell ref="B16:D16"/>
    <mergeCell ref="B17:D17"/>
    <mergeCell ref="B9:D9"/>
    <mergeCell ref="B18:D18"/>
    <mergeCell ref="B19:D19"/>
    <mergeCell ref="B20:D20"/>
    <mergeCell ref="B21:D21"/>
    <mergeCell ref="B22:D22"/>
  </mergeCells>
  <phoneticPr fontId="42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C1:I31"/>
  <sheetViews>
    <sheetView zoomScale="130" zoomScaleNormal="130" zoomScaleSheetLayoutView="100" workbookViewId="0">
      <selection activeCell="M17" sqref="M17"/>
    </sheetView>
  </sheetViews>
  <sheetFormatPr baseColWidth="10" defaultColWidth="11.5546875" defaultRowHeight="13.2"/>
  <cols>
    <col min="1" max="1" width="4.6640625" style="2" customWidth="1"/>
    <col min="2" max="2" width="3.6640625" style="2" customWidth="1"/>
    <col min="3" max="3" width="11.5546875" style="2"/>
    <col min="4" max="4" width="15.6640625" style="2" customWidth="1"/>
    <col min="5" max="5" width="14.6640625" style="2" customWidth="1"/>
    <col min="6" max="6" width="14" style="2" customWidth="1"/>
    <col min="7" max="7" width="16.33203125" style="2" customWidth="1"/>
    <col min="8" max="8" width="20.44140625" style="2" customWidth="1"/>
    <col min="9" max="9" width="16.33203125" style="2" customWidth="1"/>
    <col min="10" max="10" width="3.44140625" style="2" customWidth="1"/>
    <col min="11" max="16384" width="11.5546875" style="2"/>
  </cols>
  <sheetData>
    <row r="1" spans="3:9" ht="13.8" thickBot="1"/>
    <row r="2" spans="3:9" ht="14.4" thickBot="1">
      <c r="C2" s="344" t="s">
        <v>61</v>
      </c>
      <c r="D2" s="345"/>
      <c r="E2" s="345"/>
      <c r="F2" s="345"/>
      <c r="G2" s="345"/>
      <c r="H2" s="345"/>
      <c r="I2" s="346"/>
    </row>
    <row r="3" spans="3:9" ht="14.4" thickBot="1">
      <c r="C3" s="170"/>
      <c r="D3" s="170"/>
      <c r="E3" s="170"/>
      <c r="F3" s="170"/>
      <c r="G3" s="170"/>
      <c r="H3" s="170"/>
      <c r="I3" s="170"/>
    </row>
    <row r="4" spans="3:9" ht="14.4" thickBot="1">
      <c r="C4" s="347" t="s">
        <v>225</v>
      </c>
      <c r="D4" s="347"/>
      <c r="E4" s="347"/>
      <c r="F4" s="347"/>
      <c r="G4" s="347"/>
      <c r="H4" s="347"/>
      <c r="I4" s="347"/>
    </row>
    <row r="5" spans="3:9" ht="14.4" thickBot="1">
      <c r="C5" s="348" t="s">
        <v>62</v>
      </c>
      <c r="D5" s="349" t="s">
        <v>227</v>
      </c>
      <c r="E5" s="350" t="s">
        <v>226</v>
      </c>
      <c r="F5" s="350"/>
      <c r="G5" s="350"/>
      <c r="H5" s="351" t="s">
        <v>143</v>
      </c>
      <c r="I5" s="349" t="s">
        <v>254</v>
      </c>
    </row>
    <row r="6" spans="3:9" ht="28.2" thickBot="1">
      <c r="C6" s="348"/>
      <c r="D6" s="349"/>
      <c r="E6" s="171" t="s">
        <v>63</v>
      </c>
      <c r="F6" s="172" t="s">
        <v>187</v>
      </c>
      <c r="G6" s="173" t="s">
        <v>64</v>
      </c>
      <c r="H6" s="351"/>
      <c r="I6" s="349"/>
    </row>
    <row r="7" spans="3:9" ht="14.4" thickBot="1">
      <c r="C7" s="174" t="s">
        <v>65</v>
      </c>
      <c r="D7" s="175">
        <v>427025</v>
      </c>
      <c r="E7" s="176">
        <v>393625</v>
      </c>
      <c r="F7" s="177">
        <v>15458</v>
      </c>
      <c r="G7" s="178">
        <f>E7+F7</f>
        <v>409083</v>
      </c>
      <c r="H7" s="179">
        <f>G7/D7</f>
        <v>0.95798372460628767</v>
      </c>
      <c r="I7" s="180">
        <f>(G7-D7)/D7</f>
        <v>-4.2016275393712312E-2</v>
      </c>
    </row>
    <row r="8" spans="3:9" ht="14.4" thickBot="1">
      <c r="C8" s="174" t="s">
        <v>66</v>
      </c>
      <c r="D8" s="175">
        <v>38269</v>
      </c>
      <c r="E8" s="176">
        <v>38123</v>
      </c>
      <c r="F8" s="177">
        <v>6571</v>
      </c>
      <c r="G8" s="178">
        <f>E8+F8</f>
        <v>44694</v>
      </c>
      <c r="H8" s="179">
        <f>G8/D8</f>
        <v>1.1678904596409627</v>
      </c>
      <c r="I8" s="180">
        <f>(G8-D8)/D8</f>
        <v>0.16789045964096266</v>
      </c>
    </row>
    <row r="9" spans="3:9" ht="14.4" thickBot="1">
      <c r="C9" s="174" t="s">
        <v>67</v>
      </c>
      <c r="D9" s="175">
        <v>108656</v>
      </c>
      <c r="E9" s="176">
        <v>80459</v>
      </c>
      <c r="F9" s="177">
        <v>10104</v>
      </c>
      <c r="G9" s="178">
        <f>E9+F9</f>
        <v>90563</v>
      </c>
      <c r="H9" s="179">
        <f>G9/D9</f>
        <v>0.83348365483728459</v>
      </c>
      <c r="I9" s="180">
        <f>(G9-D9)/D9</f>
        <v>-0.16651634516271535</v>
      </c>
    </row>
    <row r="10" spans="3:9" ht="14.4" thickBot="1">
      <c r="C10" s="181"/>
      <c r="D10" s="182"/>
      <c r="E10" s="182"/>
      <c r="F10" s="182"/>
      <c r="G10" s="182"/>
      <c r="H10" s="182"/>
      <c r="I10" s="181"/>
    </row>
    <row r="11" spans="3:9" ht="14.4" thickBot="1">
      <c r="C11" s="347" t="s">
        <v>203</v>
      </c>
      <c r="D11" s="347"/>
      <c r="E11" s="347"/>
      <c r="F11" s="347"/>
      <c r="G11" s="347"/>
      <c r="H11" s="347"/>
      <c r="I11" s="347"/>
    </row>
    <row r="12" spans="3:9" ht="13.95" customHeight="1" thickBot="1">
      <c r="C12" s="348" t="s">
        <v>62</v>
      </c>
      <c r="D12" s="349" t="s">
        <v>201</v>
      </c>
      <c r="E12" s="350" t="s">
        <v>207</v>
      </c>
      <c r="F12" s="350"/>
      <c r="G12" s="350"/>
      <c r="H12" s="351" t="s">
        <v>143</v>
      </c>
      <c r="I12" s="349" t="s">
        <v>255</v>
      </c>
    </row>
    <row r="13" spans="3:9" ht="28.2" thickBot="1">
      <c r="C13" s="348"/>
      <c r="D13" s="349"/>
      <c r="E13" s="171" t="s">
        <v>63</v>
      </c>
      <c r="F13" s="172" t="s">
        <v>187</v>
      </c>
      <c r="G13" s="173" t="s">
        <v>64</v>
      </c>
      <c r="H13" s="351"/>
      <c r="I13" s="349"/>
    </row>
    <row r="14" spans="3:9" ht="14.4" thickBot="1">
      <c r="C14" s="174" t="s">
        <v>65</v>
      </c>
      <c r="D14" s="175">
        <v>494089</v>
      </c>
      <c r="E14" s="176">
        <v>462569</v>
      </c>
      <c r="F14" s="177">
        <v>24305</v>
      </c>
      <c r="G14" s="178">
        <f>E14+F14</f>
        <v>486874</v>
      </c>
      <c r="H14" s="179">
        <f>G14/D14</f>
        <v>0.9853973676807215</v>
      </c>
      <c r="I14" s="180">
        <f>(G14-D14)/D14</f>
        <v>-1.4602632319278511E-2</v>
      </c>
    </row>
    <row r="15" spans="3:9" ht="14.4" thickBot="1">
      <c r="C15" s="174" t="s">
        <v>66</v>
      </c>
      <c r="D15" s="175">
        <v>38789</v>
      </c>
      <c r="E15" s="176">
        <v>35525</v>
      </c>
      <c r="F15" s="177">
        <v>7966</v>
      </c>
      <c r="G15" s="178">
        <f>E15+F15</f>
        <v>43491</v>
      </c>
      <c r="H15" s="179">
        <f>G15/D15</f>
        <v>1.1212199334862976</v>
      </c>
      <c r="I15" s="180">
        <f>(G15-D15)/D15</f>
        <v>0.12121993348629766</v>
      </c>
    </row>
    <row r="16" spans="3:9" ht="14.4" thickBot="1">
      <c r="C16" s="174" t="s">
        <v>67</v>
      </c>
      <c r="D16" s="175">
        <v>110311</v>
      </c>
      <c r="E16" s="176">
        <v>85056</v>
      </c>
      <c r="F16" s="177">
        <v>36417</v>
      </c>
      <c r="G16" s="178">
        <f>E16+F16</f>
        <v>121473</v>
      </c>
      <c r="H16" s="179">
        <f>G16/D16</f>
        <v>1.1011866450308674</v>
      </c>
      <c r="I16" s="180">
        <f>(G16-D16)/D16</f>
        <v>0.10118664503086727</v>
      </c>
    </row>
    <row r="17" spans="3:9" ht="14.4" thickBot="1">
      <c r="C17" s="181"/>
      <c r="D17" s="182"/>
      <c r="E17" s="182"/>
      <c r="F17" s="182"/>
      <c r="G17" s="182"/>
      <c r="H17" s="182"/>
      <c r="I17" s="181"/>
    </row>
    <row r="18" spans="3:9" ht="14.4" thickBot="1">
      <c r="C18" s="347" t="s">
        <v>204</v>
      </c>
      <c r="D18" s="347"/>
      <c r="E18" s="347"/>
      <c r="F18" s="347"/>
      <c r="G18" s="347"/>
      <c r="H18" s="347"/>
      <c r="I18" s="347"/>
    </row>
    <row r="19" spans="3:9" ht="13.95" customHeight="1" thickBot="1">
      <c r="C19" s="348" t="s">
        <v>62</v>
      </c>
      <c r="D19" s="349" t="s">
        <v>202</v>
      </c>
      <c r="E19" s="350" t="s">
        <v>206</v>
      </c>
      <c r="F19" s="350"/>
      <c r="G19" s="350"/>
      <c r="H19" s="351" t="s">
        <v>143</v>
      </c>
      <c r="I19" s="349" t="s">
        <v>256</v>
      </c>
    </row>
    <row r="20" spans="3:9" ht="28.2" thickBot="1">
      <c r="C20" s="348"/>
      <c r="D20" s="349"/>
      <c r="E20" s="171" t="s">
        <v>63</v>
      </c>
      <c r="F20" s="172" t="s">
        <v>187</v>
      </c>
      <c r="G20" s="173" t="s">
        <v>64</v>
      </c>
      <c r="H20" s="351"/>
      <c r="I20" s="349"/>
    </row>
    <row r="21" spans="3:9" ht="14.4" thickBot="1">
      <c r="C21" s="174" t="s">
        <v>65</v>
      </c>
      <c r="D21" s="175">
        <v>429923</v>
      </c>
      <c r="E21" s="176">
        <v>405479</v>
      </c>
      <c r="F21" s="177">
        <v>7412</v>
      </c>
      <c r="G21" s="178">
        <f>E21+F21</f>
        <v>412891</v>
      </c>
      <c r="H21" s="179">
        <f>G21/D21</f>
        <v>0.96038360357552399</v>
      </c>
      <c r="I21" s="180">
        <f>(G21-D21)/D21</f>
        <v>-3.9616396424476008E-2</v>
      </c>
    </row>
    <row r="22" spans="3:9" ht="14.4" thickBot="1">
      <c r="C22" s="174" t="s">
        <v>66</v>
      </c>
      <c r="D22" s="175">
        <v>35569</v>
      </c>
      <c r="E22" s="176">
        <v>32270</v>
      </c>
      <c r="F22" s="177">
        <v>2101</v>
      </c>
      <c r="G22" s="178">
        <f>E22+F22</f>
        <v>34371</v>
      </c>
      <c r="H22" s="179">
        <f>G22/D22</f>
        <v>0.96631898563355734</v>
      </c>
      <c r="I22" s="180">
        <f>(G22-D22)/D22</f>
        <v>-3.3681014366442691E-2</v>
      </c>
    </row>
    <row r="23" spans="3:9" ht="14.4" thickBot="1">
      <c r="C23" s="174" t="s">
        <v>67</v>
      </c>
      <c r="D23" s="175">
        <v>95761</v>
      </c>
      <c r="E23" s="176">
        <v>69644</v>
      </c>
      <c r="F23" s="177">
        <v>7912</v>
      </c>
      <c r="G23" s="178">
        <f>E23+F23</f>
        <v>77556</v>
      </c>
      <c r="H23" s="179">
        <f>G23/D23</f>
        <v>0.80989129186203157</v>
      </c>
      <c r="I23" s="180">
        <f>(G23-D23)/D23</f>
        <v>-0.19010870813796849</v>
      </c>
    </row>
    <row r="24" spans="3:9" ht="13.8">
      <c r="C24" s="181"/>
      <c r="D24" s="182"/>
      <c r="E24" s="182"/>
      <c r="F24" s="182"/>
      <c r="G24" s="182"/>
      <c r="H24" s="182"/>
      <c r="I24" s="181"/>
    </row>
    <row r="25" spans="3:9" ht="14.4" thickBot="1">
      <c r="C25" s="181"/>
      <c r="D25" s="182"/>
      <c r="E25" s="182"/>
      <c r="F25" s="182"/>
      <c r="G25" s="182"/>
      <c r="H25" s="182"/>
      <c r="I25" s="181"/>
    </row>
    <row r="26" spans="3:9" ht="14.4" thickBot="1">
      <c r="C26" s="344" t="s">
        <v>68</v>
      </c>
      <c r="D26" s="345"/>
      <c r="E26" s="345"/>
      <c r="F26" s="345"/>
      <c r="G26" s="345"/>
      <c r="H26" s="346"/>
      <c r="I26" s="183"/>
    </row>
    <row r="27" spans="3:9" ht="13.95" customHeight="1" thickBot="1">
      <c r="C27" s="184" t="s">
        <v>62</v>
      </c>
      <c r="D27" s="352" t="s">
        <v>69</v>
      </c>
      <c r="E27" s="352"/>
      <c r="F27" s="353" t="s">
        <v>224</v>
      </c>
      <c r="G27" s="353"/>
      <c r="H27" s="185" t="s">
        <v>70</v>
      </c>
      <c r="I27" s="183"/>
    </row>
    <row r="28" spans="3:9" ht="14.4" thickBot="1">
      <c r="C28" s="186" t="s">
        <v>65</v>
      </c>
      <c r="D28" s="354">
        <f>AVERAGE(I7,I14,I21)</f>
        <v>-3.2078434712488946E-2</v>
      </c>
      <c r="E28" s="354"/>
      <c r="F28" s="355">
        <f>'F1.1.1. '!H15</f>
        <v>404520</v>
      </c>
      <c r="G28" s="355"/>
      <c r="H28" s="187">
        <f>F28*D28</f>
        <v>-12976.368409896028</v>
      </c>
      <c r="I28" s="183"/>
    </row>
    <row r="29" spans="3:9" ht="14.4" thickBot="1">
      <c r="C29" s="188" t="s">
        <v>66</v>
      </c>
      <c r="D29" s="354">
        <f>AVERAGE(I8,I15,I22)</f>
        <v>8.5143126253605872E-2</v>
      </c>
      <c r="E29" s="354"/>
      <c r="F29" s="355">
        <f>'F1.1.1. '!H16</f>
        <v>35216</v>
      </c>
      <c r="G29" s="355"/>
      <c r="H29" s="187">
        <f>F29*D29</f>
        <v>2998.4003341469843</v>
      </c>
      <c r="I29" s="183"/>
    </row>
    <row r="30" spans="3:9" ht="14.4" thickBot="1">
      <c r="C30" s="189" t="s">
        <v>67</v>
      </c>
      <c r="D30" s="354">
        <f>AVERAGE(I9,I16,I23)</f>
        <v>-8.5146136089938859E-2</v>
      </c>
      <c r="E30" s="354"/>
      <c r="F30" s="355">
        <f>'F1.1.1. '!H17</f>
        <v>118800</v>
      </c>
      <c r="G30" s="355"/>
      <c r="H30" s="187">
        <f>F30*D30</f>
        <v>-10115.360967484736</v>
      </c>
      <c r="I30" s="183"/>
    </row>
    <row r="31" spans="3:9" ht="14.4" thickBot="1">
      <c r="C31" s="356" t="s">
        <v>71</v>
      </c>
      <c r="D31" s="356"/>
      <c r="E31" s="356"/>
      <c r="F31" s="356"/>
      <c r="G31" s="356"/>
      <c r="H31" s="190">
        <f>SUM(H28:H30)</f>
        <v>-20093.329043233778</v>
      </c>
      <c r="I31" s="183"/>
    </row>
  </sheetData>
  <sheetProtection selectLockedCells="1" selectUnlockedCells="1"/>
  <mergeCells count="29">
    <mergeCell ref="D28:E28"/>
    <mergeCell ref="F28:G28"/>
    <mergeCell ref="C31:G31"/>
    <mergeCell ref="D29:E29"/>
    <mergeCell ref="F29:G29"/>
    <mergeCell ref="D30:E30"/>
    <mergeCell ref="F30:G30"/>
    <mergeCell ref="C18:I18"/>
    <mergeCell ref="C19:C20"/>
    <mergeCell ref="D19:D20"/>
    <mergeCell ref="D27:E27"/>
    <mergeCell ref="F27:G27"/>
    <mergeCell ref="E19:G19"/>
    <mergeCell ref="H19:H20"/>
    <mergeCell ref="I19:I20"/>
    <mergeCell ref="C26:H26"/>
    <mergeCell ref="C11:I11"/>
    <mergeCell ref="C12:C13"/>
    <mergeCell ref="D12:D13"/>
    <mergeCell ref="E12:G12"/>
    <mergeCell ref="H12:H13"/>
    <mergeCell ref="I12:I13"/>
    <mergeCell ref="C2:I2"/>
    <mergeCell ref="C4:I4"/>
    <mergeCell ref="C5:C6"/>
    <mergeCell ref="D5:D6"/>
    <mergeCell ref="E5:G5"/>
    <mergeCell ref="H5:H6"/>
    <mergeCell ref="I5:I6"/>
  </mergeCells>
  <phoneticPr fontId="42" type="noConversion"/>
  <pageMargins left="1.72" right="0.44" top="1" bottom="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71"/>
  <sheetViews>
    <sheetView topLeftCell="A4" zoomScale="115" zoomScaleNormal="202" zoomScaleSheetLayoutView="100" workbookViewId="0">
      <selection activeCell="B29" sqref="B29:E29"/>
    </sheetView>
  </sheetViews>
  <sheetFormatPr baseColWidth="10" defaultColWidth="11.5546875" defaultRowHeight="13.8"/>
  <cols>
    <col min="1" max="1" width="9.44140625" style="191" customWidth="1"/>
    <col min="2" max="2" width="14.6640625" style="191" customWidth="1"/>
    <col min="3" max="3" width="15.6640625" style="191" customWidth="1"/>
    <col min="4" max="4" width="17.5546875" style="191" customWidth="1"/>
    <col min="5" max="5" width="13.6640625" style="191" customWidth="1"/>
    <col min="6" max="6" width="11.5546875" style="191" customWidth="1"/>
    <col min="7" max="16384" width="11.5546875" style="191"/>
  </cols>
  <sheetData>
    <row r="1" spans="1:8" ht="33" customHeight="1" thickBot="1">
      <c r="A1" s="357" t="s">
        <v>72</v>
      </c>
      <c r="B1" s="358"/>
      <c r="C1" s="358"/>
      <c r="D1" s="358"/>
      <c r="E1" s="358"/>
      <c r="F1" s="359"/>
    </row>
    <row r="2" spans="1:8" s="216" customFormat="1" ht="20.7" customHeight="1" thickBot="1">
      <c r="A2" s="191"/>
      <c r="B2" s="223"/>
      <c r="C2" s="223"/>
      <c r="D2" s="223"/>
      <c r="E2" s="223"/>
      <c r="F2" s="191"/>
      <c r="G2" s="191"/>
      <c r="H2" s="191"/>
    </row>
    <row r="3" spans="1:8" ht="14.7" customHeight="1">
      <c r="A3" s="367" t="s">
        <v>160</v>
      </c>
      <c r="B3" s="368"/>
      <c r="C3" s="368"/>
      <c r="D3" s="368"/>
      <c r="E3" s="368"/>
      <c r="F3" s="369"/>
    </row>
    <row r="4" spans="1:8" ht="16.95" customHeight="1">
      <c r="A4" s="370"/>
      <c r="B4" s="371"/>
      <c r="C4" s="371"/>
      <c r="D4" s="371"/>
      <c r="E4" s="371"/>
      <c r="F4" s="372"/>
    </row>
    <row r="5" spans="1:8" ht="51.75" customHeight="1">
      <c r="A5" s="370"/>
      <c r="B5" s="371"/>
      <c r="C5" s="371"/>
      <c r="D5" s="371"/>
      <c r="E5" s="371"/>
      <c r="F5" s="372"/>
    </row>
    <row r="6" spans="1:8">
      <c r="A6" s="218"/>
      <c r="B6" s="217"/>
      <c r="C6" s="217"/>
      <c r="D6" s="217"/>
      <c r="E6" s="217"/>
      <c r="F6" s="219"/>
    </row>
    <row r="7" spans="1:8">
      <c r="A7" s="218"/>
      <c r="B7" s="217"/>
      <c r="C7" s="217"/>
      <c r="D7" s="217"/>
      <c r="E7" s="217"/>
      <c r="F7" s="219"/>
    </row>
    <row r="8" spans="1:8">
      <c r="A8" s="218"/>
      <c r="B8" s="217"/>
      <c r="C8" s="217"/>
      <c r="D8" s="217"/>
      <c r="E8" s="217"/>
      <c r="F8" s="219"/>
    </row>
    <row r="9" spans="1:8" ht="22.5" customHeight="1" thickBot="1">
      <c r="A9" s="220"/>
      <c r="B9" s="221"/>
      <c r="C9" s="221"/>
      <c r="D9" s="221"/>
      <c r="E9" s="221"/>
      <c r="F9" s="222"/>
    </row>
    <row r="10" spans="1:8" ht="18.75" customHeight="1" thickBot="1">
      <c r="B10" s="46"/>
      <c r="C10" s="47"/>
      <c r="D10" s="47"/>
      <c r="E10" s="47"/>
    </row>
    <row r="11" spans="1:8" ht="14.4" thickBot="1">
      <c r="B11" s="364" t="s">
        <v>228</v>
      </c>
      <c r="C11" s="364"/>
      <c r="D11" s="364"/>
      <c r="E11" s="364"/>
    </row>
    <row r="12" spans="1:8" ht="46.2" customHeight="1" thickBot="1">
      <c r="B12" s="57" t="s">
        <v>62</v>
      </c>
      <c r="C12" s="58" t="s">
        <v>229</v>
      </c>
      <c r="D12" s="67" t="s">
        <v>230</v>
      </c>
      <c r="E12" s="73" t="s">
        <v>246</v>
      </c>
    </row>
    <row r="13" spans="1:8">
      <c r="B13" s="60" t="s">
        <v>73</v>
      </c>
      <c r="C13" s="69">
        <v>427048</v>
      </c>
      <c r="D13" s="69">
        <v>418452</v>
      </c>
      <c r="E13" s="61">
        <f t="shared" ref="E13:E18" si="0">IF(C13&gt;0,(1-(D13/C13)),0)</f>
        <v>2.012888480920183E-2</v>
      </c>
    </row>
    <row r="14" spans="1:8">
      <c r="B14" s="62" t="s">
        <v>74</v>
      </c>
      <c r="C14" s="70">
        <v>450234</v>
      </c>
      <c r="D14" s="70">
        <v>440630</v>
      </c>
      <c r="E14" s="63">
        <f t="shared" si="0"/>
        <v>2.1331130034604184E-2</v>
      </c>
    </row>
    <row r="15" spans="1:8">
      <c r="B15" s="62" t="s">
        <v>75</v>
      </c>
      <c r="C15" s="70">
        <v>37500</v>
      </c>
      <c r="D15" s="70">
        <v>37500</v>
      </c>
      <c r="E15" s="63">
        <f t="shared" si="0"/>
        <v>0</v>
      </c>
    </row>
    <row r="16" spans="1:8">
      <c r="B16" s="62" t="s">
        <v>76</v>
      </c>
      <c r="C16" s="70">
        <v>60582</v>
      </c>
      <c r="D16" s="70">
        <v>29789</v>
      </c>
      <c r="E16" s="63">
        <f t="shared" si="0"/>
        <v>0.50828628965699385</v>
      </c>
    </row>
    <row r="17" spans="2:5">
      <c r="B17" s="62" t="s">
        <v>77</v>
      </c>
      <c r="C17" s="70">
        <v>127360</v>
      </c>
      <c r="D17" s="70">
        <v>152846</v>
      </c>
      <c r="E17" s="63">
        <f t="shared" si="0"/>
        <v>-0.2001099246231155</v>
      </c>
    </row>
    <row r="18" spans="2:5" ht="14.4" thickBot="1">
      <c r="B18" s="64" t="s">
        <v>78</v>
      </c>
      <c r="C18" s="71">
        <v>8687</v>
      </c>
      <c r="D18" s="71">
        <v>7465</v>
      </c>
      <c r="E18" s="65">
        <f t="shared" si="0"/>
        <v>0.14066996661678366</v>
      </c>
    </row>
    <row r="19" spans="2:5" ht="14.4" thickBot="1">
      <c r="B19" s="48"/>
      <c r="C19" s="72">
        <f>SUM(C13:C18)</f>
        <v>1111411</v>
      </c>
      <c r="D19" s="72">
        <f>SUM(D13:D18)</f>
        <v>1086682</v>
      </c>
      <c r="E19" s="47"/>
    </row>
    <row r="20" spans="2:5" ht="14.4" thickBot="1">
      <c r="B20" s="364" t="s">
        <v>208</v>
      </c>
      <c r="C20" s="364"/>
      <c r="D20" s="364"/>
      <c r="E20" s="364"/>
    </row>
    <row r="21" spans="2:5" ht="45.6" customHeight="1" thickBot="1">
      <c r="B21" s="57" t="s">
        <v>62</v>
      </c>
      <c r="C21" s="58" t="s">
        <v>199</v>
      </c>
      <c r="D21" s="58" t="s">
        <v>210</v>
      </c>
      <c r="E21" s="68" t="s">
        <v>211</v>
      </c>
    </row>
    <row r="22" spans="2:5">
      <c r="B22" s="60" t="s">
        <v>73</v>
      </c>
      <c r="C22" s="69">
        <v>556633</v>
      </c>
      <c r="D22" s="69">
        <v>538094</v>
      </c>
      <c r="E22" s="61">
        <f t="shared" ref="E22:E27" si="1">IF(C22&gt;0,(1-(D22/C22)),0)</f>
        <v>3.3305607105579393E-2</v>
      </c>
    </row>
    <row r="23" spans="2:5">
      <c r="B23" s="62" t="s">
        <v>74</v>
      </c>
      <c r="C23" s="70">
        <v>536951</v>
      </c>
      <c r="D23" s="70">
        <v>505998</v>
      </c>
      <c r="E23" s="63">
        <f t="shared" si="1"/>
        <v>5.7645855953336489E-2</v>
      </c>
    </row>
    <row r="24" spans="2:5">
      <c r="B24" s="62" t="s">
        <v>75</v>
      </c>
      <c r="C24" s="70">
        <v>41923</v>
      </c>
      <c r="D24" s="70">
        <v>41639</v>
      </c>
      <c r="E24" s="63">
        <f t="shared" si="1"/>
        <v>6.7743243565584477E-3</v>
      </c>
    </row>
    <row r="25" spans="2:5">
      <c r="B25" s="62" t="s">
        <v>76</v>
      </c>
      <c r="C25" s="70">
        <v>65984</v>
      </c>
      <c r="D25" s="70">
        <v>58982</v>
      </c>
      <c r="E25" s="63">
        <f t="shared" si="1"/>
        <v>0.10611663433559648</v>
      </c>
    </row>
    <row r="26" spans="2:5">
      <c r="B26" s="62" t="s">
        <v>77</v>
      </c>
      <c r="C26" s="70">
        <v>120368</v>
      </c>
      <c r="D26" s="70">
        <v>76912</v>
      </c>
      <c r="E26" s="63">
        <f t="shared" si="1"/>
        <v>0.36102618636182371</v>
      </c>
    </row>
    <row r="27" spans="2:5" ht="14.4" thickBot="1">
      <c r="B27" s="64" t="s">
        <v>78</v>
      </c>
      <c r="C27" s="71">
        <v>9964</v>
      </c>
      <c r="D27" s="71">
        <v>8956</v>
      </c>
      <c r="E27" s="65">
        <f t="shared" si="1"/>
        <v>0.10116419108791652</v>
      </c>
    </row>
    <row r="28" spans="2:5" ht="14.4" thickBot="1">
      <c r="B28" s="48"/>
      <c r="C28" s="72">
        <f>SUM(C22:C27)</f>
        <v>1331823</v>
      </c>
      <c r="D28" s="72">
        <f>SUM(D22:D27)</f>
        <v>1230581</v>
      </c>
      <c r="E28" s="47"/>
    </row>
    <row r="29" spans="2:5" ht="14.4" thickBot="1">
      <c r="B29" s="364" t="s">
        <v>209</v>
      </c>
      <c r="C29" s="364"/>
      <c r="D29" s="364"/>
      <c r="E29" s="364"/>
    </row>
    <row r="30" spans="2:5" ht="43.95" customHeight="1" thickBot="1">
      <c r="B30" s="57" t="s">
        <v>62</v>
      </c>
      <c r="C30" s="58" t="s">
        <v>212</v>
      </c>
      <c r="D30" s="58" t="s">
        <v>213</v>
      </c>
      <c r="E30" s="59" t="s">
        <v>214</v>
      </c>
    </row>
    <row r="31" spans="2:5">
      <c r="B31" s="60" t="s">
        <v>73</v>
      </c>
      <c r="C31" s="69">
        <v>623415</v>
      </c>
      <c r="D31" s="69">
        <v>576478</v>
      </c>
      <c r="E31" s="61">
        <f>IF(C31&gt;0,(1-(D31/C31)),0)</f>
        <v>7.5290135784349066E-2</v>
      </c>
    </row>
    <row r="32" spans="2:5">
      <c r="B32" s="62" t="s">
        <v>74</v>
      </c>
      <c r="C32" s="70">
        <v>542983</v>
      </c>
      <c r="D32" s="70">
        <v>515956</v>
      </c>
      <c r="E32" s="63">
        <f t="shared" ref="E32:E36" si="2">IF(C32&gt;0,(1-(D32/C32)),0)</f>
        <v>4.9775038997537657E-2</v>
      </c>
    </row>
    <row r="33" spans="2:5">
      <c r="B33" s="62" t="s">
        <v>75</v>
      </c>
      <c r="C33" s="70">
        <v>54952</v>
      </c>
      <c r="D33" s="70">
        <v>54057</v>
      </c>
      <c r="E33" s="63">
        <f t="shared" si="2"/>
        <v>1.6286941330615812E-2</v>
      </c>
    </row>
    <row r="34" spans="2:5">
      <c r="B34" s="62" t="s">
        <v>76</v>
      </c>
      <c r="C34" s="70">
        <v>63681</v>
      </c>
      <c r="D34" s="70">
        <v>54965</v>
      </c>
      <c r="E34" s="63">
        <f t="shared" si="2"/>
        <v>0.13686970996058478</v>
      </c>
    </row>
    <row r="35" spans="2:5">
      <c r="B35" s="62" t="s">
        <v>77</v>
      </c>
      <c r="C35" s="70">
        <v>192345</v>
      </c>
      <c r="D35" s="70">
        <v>292846</v>
      </c>
      <c r="E35" s="63">
        <f t="shared" si="2"/>
        <v>-0.52250383425615432</v>
      </c>
    </row>
    <row r="36" spans="2:5" ht="14.4" thickBot="1">
      <c r="B36" s="64" t="s">
        <v>78</v>
      </c>
      <c r="C36" s="71">
        <v>9968</v>
      </c>
      <c r="D36" s="71">
        <v>7813</v>
      </c>
      <c r="E36" s="65">
        <f t="shared" si="2"/>
        <v>0.2161918138041734</v>
      </c>
    </row>
    <row r="37" spans="2:5" ht="14.4">
      <c r="B37" s="66"/>
      <c r="C37" s="72">
        <f>SUM(C31:C36)</f>
        <v>1487344</v>
      </c>
      <c r="D37" s="72">
        <f>SUM(D31:D36)</f>
        <v>1502115</v>
      </c>
      <c r="E37" s="66"/>
    </row>
    <row r="38" spans="2:5" ht="15" thickBot="1">
      <c r="B38" s="66"/>
      <c r="C38" s="66"/>
      <c r="D38" s="66"/>
      <c r="E38" s="66"/>
    </row>
    <row r="39" spans="2:5" ht="38.700000000000003" customHeight="1" thickBot="1">
      <c r="B39" s="49" t="s">
        <v>62</v>
      </c>
      <c r="C39" s="50" t="s">
        <v>79</v>
      </c>
      <c r="D39" s="51" t="s">
        <v>231</v>
      </c>
      <c r="E39" s="52" t="s">
        <v>80</v>
      </c>
    </row>
    <row r="40" spans="2:5" ht="14.4" thickBot="1">
      <c r="B40" s="53" t="s">
        <v>73</v>
      </c>
      <c r="C40" s="54">
        <f>AVERAGE(E13,E22,E31)</f>
        <v>4.2908209233043428E-2</v>
      </c>
      <c r="D40" s="74">
        <f>'F1.1.1. '!H27</f>
        <v>429331</v>
      </c>
      <c r="E40" s="74">
        <f>C40*D40</f>
        <v>18421.82437823177</v>
      </c>
    </row>
    <row r="41" spans="2:5" ht="14.4" thickBot="1">
      <c r="B41" s="55" t="s">
        <v>74</v>
      </c>
      <c r="C41" s="54">
        <f t="shared" ref="C41:C45" si="3">AVERAGE(E14,E23,E32)</f>
        <v>4.2917341661826112E-2</v>
      </c>
      <c r="D41" s="75">
        <f>'F1.1.1. '!H28</f>
        <v>419356</v>
      </c>
      <c r="E41" s="75">
        <f t="shared" ref="E41:E45" si="4">C41*D41</f>
        <v>17997.64472993675</v>
      </c>
    </row>
    <row r="42" spans="2:5" ht="14.4" thickBot="1">
      <c r="B42" s="55" t="s">
        <v>75</v>
      </c>
      <c r="C42" s="54">
        <f t="shared" si="3"/>
        <v>7.6870885623914198E-3</v>
      </c>
      <c r="D42" s="75">
        <f>'F1.1.1. '!H29</f>
        <v>33469</v>
      </c>
      <c r="E42" s="75">
        <f t="shared" si="4"/>
        <v>257.27916709467843</v>
      </c>
    </row>
    <row r="43" spans="2:5" ht="14.4" thickBot="1">
      <c r="B43" s="55" t="s">
        <v>76</v>
      </c>
      <c r="C43" s="54">
        <f t="shared" si="3"/>
        <v>0.25042421131772502</v>
      </c>
      <c r="D43" s="75">
        <f>'F1.1.1. '!H30</f>
        <v>59100</v>
      </c>
      <c r="E43" s="75">
        <f t="shared" si="4"/>
        <v>14800.070888877548</v>
      </c>
    </row>
    <row r="44" spans="2:5" ht="14.4" thickBot="1">
      <c r="B44" s="55" t="s">
        <v>77</v>
      </c>
      <c r="C44" s="54">
        <f t="shared" si="3"/>
        <v>-0.1205291908391487</v>
      </c>
      <c r="D44" s="75">
        <f>'F1.1.1. '!H32</f>
        <v>189554</v>
      </c>
      <c r="E44" s="75">
        <f t="shared" si="4"/>
        <v>-22846.790240323993</v>
      </c>
    </row>
    <row r="45" spans="2:5" ht="14.4" thickBot="1">
      <c r="B45" s="56" t="s">
        <v>78</v>
      </c>
      <c r="C45" s="54">
        <f t="shared" si="3"/>
        <v>0.1526753238362912</v>
      </c>
      <c r="D45" s="76">
        <f>'F1.1.1. '!H33</f>
        <v>6233</v>
      </c>
      <c r="E45" s="76">
        <f t="shared" si="4"/>
        <v>951.62529347160307</v>
      </c>
    </row>
    <row r="46" spans="2:5" ht="13.5" customHeight="1">
      <c r="B46" s="360" t="s">
        <v>144</v>
      </c>
      <c r="C46" s="361"/>
      <c r="D46" s="361"/>
      <c r="E46" s="365">
        <f>SUM(E40:E45)</f>
        <v>29581.654217288349</v>
      </c>
    </row>
    <row r="47" spans="2:5" ht="14.4" thickBot="1">
      <c r="B47" s="362"/>
      <c r="C47" s="363"/>
      <c r="D47" s="363"/>
      <c r="E47" s="366"/>
    </row>
    <row r="48" spans="2:5">
      <c r="B48" s="48"/>
      <c r="C48" s="47"/>
      <c r="D48" s="47"/>
      <c r="E48" s="47"/>
    </row>
    <row r="49" spans="2:5">
      <c r="B49" s="48"/>
      <c r="C49" s="47"/>
      <c r="D49" s="47"/>
      <c r="E49" s="47"/>
    </row>
    <row r="50" spans="2:5">
      <c r="B50" s="48"/>
      <c r="C50" s="47"/>
      <c r="D50" s="47"/>
      <c r="E50" s="47"/>
    </row>
    <row r="51" spans="2:5">
      <c r="B51" s="48"/>
      <c r="C51" s="47"/>
      <c r="D51" s="47"/>
      <c r="E51" s="47"/>
    </row>
    <row r="52" spans="2:5">
      <c r="B52" s="48"/>
      <c r="C52" s="47"/>
      <c r="D52" s="47"/>
      <c r="E52" s="47"/>
    </row>
    <row r="53" spans="2:5">
      <c r="B53" s="48"/>
      <c r="C53" s="47"/>
      <c r="D53" s="47"/>
      <c r="E53" s="47"/>
    </row>
    <row r="54" spans="2:5">
      <c r="B54" s="48"/>
      <c r="C54" s="47"/>
      <c r="D54" s="47"/>
      <c r="E54" s="47"/>
    </row>
    <row r="55" spans="2:5">
      <c r="B55" s="48"/>
      <c r="C55" s="47"/>
      <c r="D55" s="47"/>
      <c r="E55" s="47"/>
    </row>
    <row r="56" spans="2:5">
      <c r="B56" s="48"/>
      <c r="C56" s="47"/>
      <c r="D56" s="47"/>
      <c r="E56" s="47"/>
    </row>
    <row r="57" spans="2:5">
      <c r="B57" s="48"/>
      <c r="C57" s="47"/>
      <c r="D57" s="47"/>
      <c r="E57" s="47"/>
    </row>
    <row r="58" spans="2:5">
      <c r="B58" s="48"/>
      <c r="C58" s="47"/>
      <c r="D58" s="47"/>
      <c r="E58" s="47"/>
    </row>
    <row r="59" spans="2:5">
      <c r="B59" s="48"/>
      <c r="C59" s="47"/>
      <c r="D59" s="47"/>
      <c r="E59" s="47"/>
    </row>
    <row r="60" spans="2:5">
      <c r="B60" s="48"/>
      <c r="C60" s="47"/>
      <c r="D60" s="47"/>
      <c r="E60" s="47"/>
    </row>
    <row r="61" spans="2:5">
      <c r="B61" s="48"/>
      <c r="C61" s="47"/>
      <c r="D61" s="47"/>
      <c r="E61" s="47"/>
    </row>
    <row r="62" spans="2:5">
      <c r="B62" s="48"/>
      <c r="C62" s="47"/>
      <c r="D62" s="47"/>
      <c r="E62" s="47"/>
    </row>
    <row r="63" spans="2:5">
      <c r="B63" s="48"/>
      <c r="C63" s="47"/>
      <c r="D63" s="47"/>
      <c r="E63" s="47"/>
    </row>
    <row r="64" spans="2:5">
      <c r="B64" s="48"/>
      <c r="C64" s="47"/>
      <c r="D64" s="47"/>
      <c r="E64" s="47"/>
    </row>
    <row r="65" spans="2:5">
      <c r="B65" s="48"/>
      <c r="C65" s="47"/>
      <c r="D65" s="47"/>
      <c r="E65" s="47"/>
    </row>
    <row r="66" spans="2:5">
      <c r="B66" s="48"/>
      <c r="C66" s="47"/>
      <c r="D66" s="47"/>
      <c r="E66" s="47"/>
    </row>
    <row r="67" spans="2:5">
      <c r="B67" s="48"/>
      <c r="C67" s="47"/>
      <c r="D67" s="47"/>
      <c r="E67" s="47"/>
    </row>
    <row r="68" spans="2:5">
      <c r="B68" s="48"/>
      <c r="C68" s="47"/>
      <c r="D68" s="47"/>
      <c r="E68" s="47"/>
    </row>
    <row r="69" spans="2:5">
      <c r="B69" s="48"/>
      <c r="C69" s="47"/>
      <c r="D69" s="47"/>
      <c r="E69" s="47"/>
    </row>
    <row r="70" spans="2:5">
      <c r="B70" s="48"/>
      <c r="C70" s="47"/>
      <c r="D70" s="47"/>
      <c r="E70" s="47"/>
    </row>
    <row r="71" spans="2:5">
      <c r="B71" s="48"/>
      <c r="C71" s="47"/>
      <c r="D71" s="47"/>
      <c r="E71" s="47"/>
    </row>
  </sheetData>
  <sheetProtection selectLockedCells="1" selectUnlockedCells="1"/>
  <mergeCells count="7">
    <mergeCell ref="A1:F1"/>
    <mergeCell ref="B46:D47"/>
    <mergeCell ref="B11:E11"/>
    <mergeCell ref="B20:E20"/>
    <mergeCell ref="B29:E29"/>
    <mergeCell ref="E46:E47"/>
    <mergeCell ref="A3:F5"/>
  </mergeCells>
  <phoneticPr fontId="4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E11" sqref="E11:F11"/>
    </sheetView>
  </sheetViews>
  <sheetFormatPr baseColWidth="10" defaultColWidth="11.44140625" defaultRowHeight="24.6"/>
  <cols>
    <col min="1" max="1" width="7.6640625" style="226" customWidth="1"/>
    <col min="2" max="2" width="11.33203125" style="226" bestFit="1" customWidth="1"/>
    <col min="3" max="3" width="14.6640625" style="226" bestFit="1" customWidth="1"/>
    <col min="4" max="4" width="22.33203125" style="226" customWidth="1"/>
    <col min="5" max="5" width="11.44140625" style="226" bestFit="1"/>
    <col min="6" max="6" width="16" style="226" customWidth="1"/>
    <col min="7" max="7" width="25.33203125" style="226" customWidth="1"/>
    <col min="8" max="8" width="30.44140625" style="226" customWidth="1"/>
    <col min="9" max="9" width="0.6640625" style="226" customWidth="1"/>
    <col min="10" max="10" width="25.6640625" style="226" bestFit="1" customWidth="1"/>
    <col min="11" max="16384" width="11.44140625" style="226"/>
  </cols>
  <sheetData>
    <row r="1" spans="1:10" ht="64.5" customHeight="1" thickBot="1">
      <c r="A1" s="227"/>
      <c r="B1" s="386" t="s">
        <v>164</v>
      </c>
      <c r="C1" s="387"/>
      <c r="D1" s="387"/>
      <c r="E1" s="387"/>
      <c r="F1" s="387"/>
      <c r="G1" s="387"/>
      <c r="H1" s="388"/>
    </row>
    <row r="2" spans="1:10" ht="9.75" customHeight="1" thickBot="1">
      <c r="A2" s="227"/>
      <c r="B2" s="227"/>
      <c r="C2" s="227"/>
      <c r="D2" s="227"/>
      <c r="E2" s="227"/>
      <c r="F2" s="227"/>
      <c r="G2" s="227"/>
      <c r="H2" s="227"/>
    </row>
    <row r="3" spans="1:10" ht="36" customHeight="1" thickBot="1">
      <c r="A3" s="233">
        <v>1</v>
      </c>
      <c r="B3" s="389" t="s">
        <v>232</v>
      </c>
      <c r="C3" s="390"/>
      <c r="D3" s="390"/>
      <c r="E3" s="390"/>
      <c r="F3" s="390"/>
      <c r="G3" s="390"/>
      <c r="H3" s="390"/>
      <c r="I3" s="391"/>
    </row>
    <row r="4" spans="1:10" ht="84.75" customHeight="1">
      <c r="A4" s="227"/>
      <c r="B4" s="237"/>
      <c r="C4" s="382" t="s">
        <v>166</v>
      </c>
      <c r="D4" s="383"/>
      <c r="E4" s="384" t="s">
        <v>168</v>
      </c>
      <c r="F4" s="385"/>
      <c r="G4" s="238" t="s">
        <v>251</v>
      </c>
      <c r="H4" s="239" t="s">
        <v>174</v>
      </c>
    </row>
    <row r="5" spans="1:10" ht="21" customHeight="1">
      <c r="A5" s="227"/>
      <c r="B5" s="228" t="s">
        <v>165</v>
      </c>
      <c r="C5" s="373" t="s">
        <v>167</v>
      </c>
      <c r="D5" s="373"/>
      <c r="E5" s="374">
        <v>80000</v>
      </c>
      <c r="F5" s="374"/>
      <c r="G5" s="234">
        <v>8000</v>
      </c>
      <c r="H5" s="240">
        <f>G5-E5</f>
        <v>-72000</v>
      </c>
    </row>
    <row r="6" spans="1:10" ht="21" customHeight="1">
      <c r="A6" s="227"/>
      <c r="B6" s="228" t="s">
        <v>169</v>
      </c>
      <c r="C6" s="373" t="s">
        <v>200</v>
      </c>
      <c r="D6" s="373"/>
      <c r="E6" s="374">
        <v>150000</v>
      </c>
      <c r="F6" s="374"/>
      <c r="G6" s="234">
        <v>25000</v>
      </c>
      <c r="H6" s="240">
        <f>G6-E6</f>
        <v>-125000</v>
      </c>
    </row>
    <row r="7" spans="1:10" ht="21" customHeight="1">
      <c r="A7" s="227"/>
      <c r="B7" s="228" t="s">
        <v>170</v>
      </c>
      <c r="C7" s="373" t="s">
        <v>172</v>
      </c>
      <c r="D7" s="373"/>
      <c r="E7" s="374">
        <v>15000</v>
      </c>
      <c r="F7" s="374"/>
      <c r="G7" s="234">
        <v>5000</v>
      </c>
      <c r="H7" s="240">
        <f>G7-E7</f>
        <v>-10000</v>
      </c>
    </row>
    <row r="8" spans="1:10" ht="21" customHeight="1" thickBot="1">
      <c r="A8" s="227"/>
      <c r="B8" s="241" t="s">
        <v>173</v>
      </c>
      <c r="C8" s="375"/>
      <c r="D8" s="375"/>
      <c r="E8" s="376"/>
      <c r="F8" s="376"/>
      <c r="G8" s="242"/>
      <c r="H8" s="240">
        <f>G8-E8</f>
        <v>0</v>
      </c>
      <c r="J8" s="244"/>
    </row>
    <row r="9" spans="1:10" ht="9.75" customHeight="1" thickBot="1">
      <c r="A9" s="235"/>
      <c r="B9" s="248"/>
      <c r="C9" s="249"/>
      <c r="D9" s="249"/>
      <c r="E9" s="250"/>
      <c r="F9" s="250"/>
      <c r="G9" s="250"/>
      <c r="H9" s="251"/>
      <c r="I9" s="236"/>
    </row>
    <row r="10" spans="1:10" ht="30" customHeight="1" thickBot="1">
      <c r="A10" s="243">
        <v>2</v>
      </c>
      <c r="B10" s="379" t="s">
        <v>175</v>
      </c>
      <c r="C10" s="380"/>
      <c r="D10" s="380"/>
      <c r="E10" s="380"/>
      <c r="F10" s="380"/>
      <c r="G10" s="380"/>
      <c r="H10" s="380"/>
      <c r="I10" s="381"/>
    </row>
    <row r="11" spans="1:10" ht="80.7" customHeight="1">
      <c r="A11" s="227"/>
      <c r="B11" s="237"/>
      <c r="C11" s="382" t="s">
        <v>166</v>
      </c>
      <c r="D11" s="383"/>
      <c r="E11" s="384" t="s">
        <v>248</v>
      </c>
      <c r="F11" s="385"/>
      <c r="G11" s="238" t="s">
        <v>249</v>
      </c>
      <c r="H11" s="239" t="s">
        <v>174</v>
      </c>
    </row>
    <row r="12" spans="1:10" ht="23.25" customHeight="1">
      <c r="A12" s="227"/>
      <c r="B12" s="228" t="s">
        <v>176</v>
      </c>
      <c r="C12" s="373" t="s">
        <v>171</v>
      </c>
      <c r="D12" s="373"/>
      <c r="E12" s="374">
        <v>1500</v>
      </c>
      <c r="F12" s="374"/>
      <c r="G12" s="234">
        <v>0</v>
      </c>
      <c r="H12" s="240">
        <f>SUM(E12:G12)</f>
        <v>1500</v>
      </c>
      <c r="J12" s="244"/>
    </row>
    <row r="13" spans="1:10" ht="23.25" customHeight="1">
      <c r="A13" s="227"/>
      <c r="B13" s="228" t="s">
        <v>177</v>
      </c>
      <c r="C13" s="373" t="s">
        <v>180</v>
      </c>
      <c r="D13" s="373"/>
      <c r="E13" s="374">
        <v>1000</v>
      </c>
      <c r="F13" s="374"/>
      <c r="G13" s="234">
        <v>1000</v>
      </c>
      <c r="H13" s="240">
        <f>SUM(E13:G13)</f>
        <v>2000</v>
      </c>
    </row>
    <row r="14" spans="1:10" ht="23.25" customHeight="1">
      <c r="A14" s="227"/>
      <c r="B14" s="228" t="s">
        <v>178</v>
      </c>
      <c r="C14" s="373" t="s">
        <v>181</v>
      </c>
      <c r="D14" s="373"/>
      <c r="E14" s="374">
        <v>5000</v>
      </c>
      <c r="F14" s="374"/>
      <c r="G14" s="234">
        <v>0</v>
      </c>
      <c r="H14" s="240">
        <f>SUM(E14:G14)</f>
        <v>5000</v>
      </c>
    </row>
    <row r="15" spans="1:10" ht="23.25" customHeight="1" thickBot="1">
      <c r="A15" s="227"/>
      <c r="B15" s="241" t="s">
        <v>179</v>
      </c>
      <c r="C15" s="375"/>
      <c r="D15" s="375"/>
      <c r="E15" s="376"/>
      <c r="F15" s="376"/>
      <c r="G15" s="242"/>
      <c r="H15" s="240">
        <f>SUM(E15:G15)</f>
        <v>0</v>
      </c>
    </row>
    <row r="16" spans="1:10" ht="13.5" customHeight="1" thickBot="1">
      <c r="A16" s="227"/>
      <c r="B16" s="231"/>
      <c r="C16" s="232"/>
      <c r="D16" s="229"/>
      <c r="E16" s="229"/>
      <c r="F16" s="229"/>
      <c r="G16" s="229"/>
      <c r="H16" s="230"/>
    </row>
    <row r="17" spans="1:10" ht="70.5" customHeight="1" thickBot="1">
      <c r="A17" s="227"/>
      <c r="B17" s="245"/>
      <c r="C17" s="377" t="s">
        <v>182</v>
      </c>
      <c r="D17" s="378"/>
      <c r="E17" s="378"/>
      <c r="F17" s="378"/>
      <c r="G17" s="378"/>
      <c r="H17" s="247">
        <f>SUM(H5:H8,H12:H15)</f>
        <v>-198500</v>
      </c>
      <c r="I17" s="246"/>
      <c r="J17" s="226" t="s">
        <v>192</v>
      </c>
    </row>
  </sheetData>
  <mergeCells count="24">
    <mergeCell ref="E6:F6"/>
    <mergeCell ref="C6:D6"/>
    <mergeCell ref="B1:H1"/>
    <mergeCell ref="C4:D4"/>
    <mergeCell ref="C5:D5"/>
    <mergeCell ref="E4:F4"/>
    <mergeCell ref="E5:F5"/>
    <mergeCell ref="B3:I3"/>
    <mergeCell ref="C7:D7"/>
    <mergeCell ref="E7:F7"/>
    <mergeCell ref="C8:D8"/>
    <mergeCell ref="E8:F8"/>
    <mergeCell ref="C17:G17"/>
    <mergeCell ref="B10:I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</mergeCells>
  <phoneticPr fontId="4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IV62"/>
  <sheetViews>
    <sheetView showGridLines="0" zoomScale="130" zoomScaleNormal="130" zoomScaleSheetLayoutView="100" workbookViewId="0">
      <selection activeCell="A46" sqref="A46"/>
    </sheetView>
  </sheetViews>
  <sheetFormatPr baseColWidth="10" defaultColWidth="11.5546875" defaultRowHeight="11.4"/>
  <cols>
    <col min="1" max="2" width="11.5546875" style="108"/>
    <col min="3" max="3" width="36.88671875" style="108" customWidth="1"/>
    <col min="4" max="4" width="15" style="108" customWidth="1"/>
    <col min="5" max="5" width="19.5546875" style="108" customWidth="1"/>
    <col min="6" max="16384" width="11.5546875" style="108"/>
  </cols>
  <sheetData>
    <row r="1" spans="1:256" s="80" customFormat="1" ht="48" customHeight="1">
      <c r="A1" s="392" t="s">
        <v>150</v>
      </c>
      <c r="B1" s="392"/>
      <c r="C1" s="392"/>
      <c r="D1" s="392"/>
      <c r="E1" s="392"/>
      <c r="F1" s="125"/>
      <c r="G1" s="125"/>
      <c r="H1" s="125"/>
      <c r="I1" s="125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</row>
    <row r="2" spans="1:256" s="80" customFormat="1" ht="14.4">
      <c r="A2" s="401" t="s">
        <v>233</v>
      </c>
      <c r="B2" s="401"/>
      <c r="C2" s="401"/>
      <c r="D2" s="401"/>
      <c r="E2" s="401"/>
      <c r="F2" s="83"/>
      <c r="G2" s="83"/>
      <c r="H2" s="83"/>
      <c r="I2" s="83"/>
      <c r="J2" s="83"/>
    </row>
    <row r="3" spans="1:256" s="80" customFormat="1" ht="12">
      <c r="A3" s="81"/>
      <c r="B3" s="81"/>
      <c r="C3" s="81"/>
      <c r="D3" s="81"/>
      <c r="E3" s="81"/>
      <c r="F3" s="81"/>
    </row>
    <row r="4" spans="1:256" s="80" customFormat="1" ht="12">
      <c r="A4" s="84" t="s">
        <v>81</v>
      </c>
      <c r="B4" s="84"/>
      <c r="C4" s="85"/>
      <c r="D4" s="86"/>
      <c r="E4" s="81"/>
      <c r="F4" s="81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pans="1:256" s="80" customFormat="1" ht="12">
      <c r="A5" s="88"/>
      <c r="B5" s="88"/>
      <c r="C5" s="89"/>
      <c r="D5" s="89"/>
      <c r="E5" s="90"/>
      <c r="F5" s="81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pans="1:256" s="80" customFormat="1" ht="51.6" customHeight="1">
      <c r="A6" s="88"/>
      <c r="B6" s="91"/>
      <c r="C6" s="254" t="s">
        <v>82</v>
      </c>
      <c r="D6" s="255" t="s">
        <v>234</v>
      </c>
      <c r="E6" s="255" t="s">
        <v>152</v>
      </c>
      <c r="G6" s="90"/>
      <c r="H6" s="90"/>
      <c r="I6" s="90"/>
      <c r="J6" s="90"/>
      <c r="K6" s="90"/>
      <c r="L6" s="90"/>
      <c r="M6" s="90"/>
      <c r="N6" s="9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</row>
    <row r="7" spans="1:256" s="80" customFormat="1" ht="12.6" thickBot="1">
      <c r="A7" s="88"/>
      <c r="B7" s="95"/>
      <c r="C7" s="92"/>
      <c r="D7" s="93"/>
      <c r="E7" s="93"/>
      <c r="G7" s="90"/>
      <c r="H7" s="90"/>
      <c r="I7" s="90"/>
      <c r="J7" s="90"/>
      <c r="K7" s="90"/>
      <c r="L7" s="90"/>
      <c r="M7" s="90"/>
      <c r="N7" s="90"/>
    </row>
    <row r="8" spans="1:256" s="80" customFormat="1" ht="13.2" customHeight="1">
      <c r="A8" s="88"/>
      <c r="B8" s="96" t="s">
        <v>83</v>
      </c>
      <c r="C8" s="77" t="s">
        <v>84</v>
      </c>
      <c r="D8" s="109">
        <f>'F1.1.1. '!H15+'F1.1.1. '!H16+'F1.1.1. '!H17+'F1.1.1. '!H18+'F1.1.1. '!H19+'F1.1.1. '!H20+'F1.1.1. '!H21</f>
        <v>1168712</v>
      </c>
      <c r="E8" s="97"/>
      <c r="G8" s="90"/>
      <c r="H8" s="90"/>
      <c r="I8" s="90"/>
      <c r="J8" s="90"/>
      <c r="K8" s="90"/>
      <c r="L8" s="90"/>
      <c r="M8" s="90"/>
      <c r="N8" s="90"/>
    </row>
    <row r="9" spans="1:256" s="80" customFormat="1" ht="13.2" customHeight="1" thickBot="1">
      <c r="A9" s="88"/>
      <c r="B9" s="114" t="s">
        <v>85</v>
      </c>
      <c r="C9" s="115" t="s">
        <v>86</v>
      </c>
      <c r="D9" s="116">
        <f>'F1.1.1. '!H27+'F1.1.1. '!H28+'F1.1.1. '!H29+'F1.1.1. '!H30+'F1.1.1. '!H31+'F1.1.1. '!H32+'F1.1.1. '!H33</f>
        <v>1137043</v>
      </c>
      <c r="E9" s="98"/>
      <c r="G9" s="90"/>
      <c r="H9" s="90"/>
      <c r="I9" s="90"/>
      <c r="J9" s="90"/>
      <c r="K9" s="90"/>
      <c r="L9" s="90"/>
      <c r="M9" s="90"/>
      <c r="N9" s="90"/>
    </row>
    <row r="10" spans="1:256" s="80" customFormat="1" ht="17.7" customHeight="1" thickBot="1">
      <c r="A10" s="88"/>
      <c r="B10" s="110" t="s">
        <v>87</v>
      </c>
      <c r="C10" s="111" t="s">
        <v>88</v>
      </c>
      <c r="D10" s="112">
        <f>D8-D9</f>
        <v>31669</v>
      </c>
      <c r="E10" s="113"/>
      <c r="G10" s="90"/>
      <c r="H10" s="90"/>
      <c r="I10" s="90"/>
      <c r="J10" s="90"/>
      <c r="K10" s="90"/>
      <c r="L10" s="90"/>
      <c r="M10" s="90"/>
      <c r="N10" s="90"/>
    </row>
    <row r="11" spans="1:256" s="80" customFormat="1" ht="60" customHeight="1" thickBot="1">
      <c r="A11" s="99"/>
      <c r="B11" s="100"/>
      <c r="C11" s="78" t="s">
        <v>89</v>
      </c>
      <c r="D11" s="101" t="s">
        <v>218</v>
      </c>
      <c r="E11" s="102" t="s">
        <v>90</v>
      </c>
      <c r="G11" s="99"/>
      <c r="H11" s="99"/>
      <c r="I11" s="99"/>
      <c r="J11" s="99"/>
      <c r="K11" s="99"/>
      <c r="L11" s="99"/>
      <c r="M11" s="99"/>
      <c r="N11" s="99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</row>
    <row r="12" spans="1:256" s="80" customFormat="1" ht="13.95" customHeight="1">
      <c r="A12" s="104"/>
      <c r="B12" s="402" t="s">
        <v>91</v>
      </c>
      <c r="C12" s="403"/>
      <c r="D12" s="117">
        <f>'Ajuste por recaudación'!H28</f>
        <v>-12976.368409896028</v>
      </c>
      <c r="E12" s="119"/>
      <c r="G12" s="104"/>
      <c r="H12" s="104"/>
      <c r="I12" s="104"/>
      <c r="J12" s="104"/>
      <c r="K12" s="104"/>
      <c r="L12" s="104"/>
      <c r="M12" s="104"/>
      <c r="N12" s="104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  <c r="IR12" s="105"/>
      <c r="IS12" s="105"/>
      <c r="IT12" s="105"/>
      <c r="IU12" s="105"/>
    </row>
    <row r="13" spans="1:256" s="80" customFormat="1" ht="12">
      <c r="A13" s="104"/>
      <c r="B13" s="393" t="s">
        <v>92</v>
      </c>
      <c r="C13" s="394"/>
      <c r="D13" s="118">
        <f>'Ajuste por recaudación'!H29</f>
        <v>2998.4003341469843</v>
      </c>
      <c r="E13" s="120"/>
      <c r="G13" s="104"/>
      <c r="H13" s="104"/>
      <c r="I13" s="104"/>
      <c r="J13" s="104"/>
      <c r="K13" s="104"/>
      <c r="L13" s="104"/>
      <c r="M13" s="104"/>
      <c r="N13" s="104"/>
    </row>
    <row r="14" spans="1:256" s="80" customFormat="1" ht="12">
      <c r="A14" s="104"/>
      <c r="B14" s="393" t="s">
        <v>93</v>
      </c>
      <c r="C14" s="394"/>
      <c r="D14" s="118">
        <f>'Ajuste por recaudación'!H30</f>
        <v>-10115.360967484736</v>
      </c>
      <c r="E14" s="120"/>
      <c r="G14" s="104"/>
      <c r="H14" s="104"/>
      <c r="I14" s="104"/>
      <c r="J14" s="104"/>
      <c r="K14" s="104"/>
      <c r="L14" s="104"/>
      <c r="M14" s="104"/>
      <c r="N14" s="104"/>
    </row>
    <row r="15" spans="1:256" s="80" customFormat="1" ht="12">
      <c r="A15" s="79"/>
      <c r="B15" s="393" t="s">
        <v>145</v>
      </c>
      <c r="C15" s="394"/>
      <c r="D15" s="118">
        <f>'Ajustes PIE'!E7</f>
        <v>0</v>
      </c>
      <c r="E15" s="121"/>
    </row>
    <row r="16" spans="1:256" s="80" customFormat="1" ht="12">
      <c r="A16" s="79"/>
      <c r="B16" s="393" t="s">
        <v>146</v>
      </c>
      <c r="C16" s="394"/>
      <c r="D16" s="118">
        <f>'Ajustes PIE'!E8</f>
        <v>453.12</v>
      </c>
      <c r="E16" s="121"/>
      <c r="G16" s="268"/>
      <c r="H16" s="106"/>
    </row>
    <row r="17" spans="1:8" s="80" customFormat="1" ht="12">
      <c r="A17" s="79"/>
      <c r="B17" s="393" t="s">
        <v>163</v>
      </c>
      <c r="C17" s="394"/>
      <c r="D17" s="118">
        <f>'Ajustes PIE'!E10+'Ajustes PIE'!E11+'Ajustes PIE'!E12+'Ajustes PIE'!E13+'Ajustes PIE'!E14+'Ajustes PIE'!E15+'Ajustes PIE'!E16+'Ajustes PIE'!E17+'Ajustes PIE'!E18+'Ajustes PIE'!E19+'Ajustes PIE'!E20+'Ajustes PIE'!E21</f>
        <v>13507.260199999999</v>
      </c>
      <c r="E17" s="121"/>
      <c r="G17" s="268"/>
      <c r="H17" s="107"/>
    </row>
    <row r="18" spans="1:8" s="80" customFormat="1" ht="12">
      <c r="A18" s="79"/>
      <c r="B18" s="393" t="s">
        <v>94</v>
      </c>
      <c r="C18" s="394"/>
      <c r="D18" s="126"/>
      <c r="E18" s="121"/>
    </row>
    <row r="19" spans="1:8" s="80" customFormat="1" ht="12">
      <c r="A19" s="79"/>
      <c r="B19" s="393" t="s">
        <v>95</v>
      </c>
      <c r="C19" s="394"/>
      <c r="D19" s="126"/>
      <c r="E19" s="121"/>
    </row>
    <row r="20" spans="1:8" s="80" customFormat="1" ht="12">
      <c r="A20" s="79"/>
      <c r="B20" s="393" t="s">
        <v>96</v>
      </c>
      <c r="C20" s="394"/>
      <c r="D20" s="118">
        <f>'Ajuste por grado de ejecución'!E46</f>
        <v>29581.654217288349</v>
      </c>
      <c r="E20" s="121"/>
    </row>
    <row r="21" spans="1:8" s="80" customFormat="1" ht="12">
      <c r="A21" s="79"/>
      <c r="B21" s="393" t="s">
        <v>263</v>
      </c>
      <c r="C21" s="394"/>
      <c r="D21" s="126"/>
      <c r="E21" s="121"/>
    </row>
    <row r="22" spans="1:8" s="80" customFormat="1" ht="12">
      <c r="A22" s="79"/>
      <c r="B22" s="393" t="s">
        <v>97</v>
      </c>
      <c r="C22" s="394"/>
      <c r="D22" s="126"/>
      <c r="E22" s="121"/>
    </row>
    <row r="23" spans="1:8" s="80" customFormat="1" ht="12">
      <c r="A23" s="79"/>
      <c r="B23" s="393" t="s">
        <v>98</v>
      </c>
      <c r="C23" s="394"/>
      <c r="D23" s="126"/>
      <c r="E23" s="121"/>
    </row>
    <row r="24" spans="1:8" s="80" customFormat="1" ht="12">
      <c r="A24" s="79"/>
      <c r="B24" s="393" t="s">
        <v>147</v>
      </c>
      <c r="C24" s="394"/>
      <c r="D24" s="126"/>
      <c r="E24" s="121"/>
    </row>
    <row r="25" spans="1:8" s="80" customFormat="1" ht="12">
      <c r="A25" s="79"/>
      <c r="B25" s="393" t="s">
        <v>99</v>
      </c>
      <c r="C25" s="394"/>
      <c r="D25" s="126"/>
      <c r="E25" s="121"/>
    </row>
    <row r="26" spans="1:8" s="80" customFormat="1" ht="12">
      <c r="A26" s="79"/>
      <c r="B26" s="393" t="s">
        <v>100</v>
      </c>
      <c r="C26" s="394"/>
      <c r="D26" s="126"/>
      <c r="E26" s="121"/>
    </row>
    <row r="27" spans="1:8" s="80" customFormat="1" ht="12">
      <c r="A27" s="79"/>
      <c r="B27" s="393" t="s">
        <v>101</v>
      </c>
      <c r="C27" s="394"/>
      <c r="D27" s="126"/>
      <c r="E27" s="121"/>
    </row>
    <row r="28" spans="1:8" s="80" customFormat="1" ht="12">
      <c r="A28" s="79"/>
      <c r="B28" s="393" t="s">
        <v>102</v>
      </c>
      <c r="C28" s="394"/>
      <c r="D28" s="126"/>
      <c r="E28" s="121"/>
    </row>
    <row r="29" spans="1:8" s="80" customFormat="1" ht="12">
      <c r="A29" s="79"/>
      <c r="B29" s="393" t="s">
        <v>103</v>
      </c>
      <c r="C29" s="394"/>
      <c r="D29" s="118">
        <f>'Ajuste GPA'!G7</f>
        <v>95000</v>
      </c>
      <c r="E29" s="121"/>
    </row>
    <row r="30" spans="1:8" s="80" customFormat="1" ht="12">
      <c r="A30" s="79"/>
      <c r="B30" s="393" t="s">
        <v>104</v>
      </c>
      <c r="C30" s="394"/>
      <c r="D30" s="126"/>
      <c r="E30" s="121"/>
    </row>
    <row r="31" spans="1:8" s="80" customFormat="1" ht="12">
      <c r="A31" s="79"/>
      <c r="B31" s="393" t="s">
        <v>105</v>
      </c>
      <c r="C31" s="394"/>
      <c r="D31" s="118">
        <f>'Ajuste arrendamiento financ.'!H17</f>
        <v>-198500</v>
      </c>
      <c r="E31" s="121"/>
    </row>
    <row r="32" spans="1:8" s="80" customFormat="1" ht="12">
      <c r="A32" s="79"/>
      <c r="B32" s="393" t="s">
        <v>106</v>
      </c>
      <c r="C32" s="394"/>
      <c r="D32" s="126"/>
      <c r="E32" s="121"/>
    </row>
    <row r="33" spans="1:6" s="80" customFormat="1" ht="24.75" customHeight="1">
      <c r="A33" s="79"/>
      <c r="B33" s="393" t="s">
        <v>264</v>
      </c>
      <c r="C33" s="394"/>
      <c r="D33" s="126"/>
      <c r="E33" s="121"/>
    </row>
    <row r="34" spans="1:6" s="80" customFormat="1" ht="12">
      <c r="A34" s="79"/>
      <c r="B34" s="393" t="s">
        <v>107</v>
      </c>
      <c r="C34" s="394"/>
      <c r="D34" s="126"/>
      <c r="E34" s="121"/>
    </row>
    <row r="35" spans="1:6" s="80" customFormat="1" ht="12">
      <c r="A35" s="79"/>
      <c r="B35" s="393" t="s">
        <v>148</v>
      </c>
      <c r="C35" s="394"/>
      <c r="D35" s="126"/>
      <c r="E35" s="122"/>
    </row>
    <row r="36" spans="1:6" s="80" customFormat="1" ht="12">
      <c r="A36" s="79"/>
      <c r="B36" s="393" t="s">
        <v>149</v>
      </c>
      <c r="C36" s="394"/>
      <c r="D36" s="127"/>
      <c r="E36" s="122"/>
      <c r="F36" s="79"/>
    </row>
    <row r="37" spans="1:6" s="80" customFormat="1" ht="12.6" thickBot="1">
      <c r="B37" s="399" t="s">
        <v>262</v>
      </c>
      <c r="C37" s="400"/>
      <c r="D37" s="128"/>
      <c r="E37" s="123"/>
    </row>
    <row r="38" spans="1:6" s="80" customFormat="1" ht="21.75" customHeight="1" thickBot="1">
      <c r="B38" s="395" t="s">
        <v>151</v>
      </c>
      <c r="C38" s="396"/>
      <c r="D38" s="253">
        <f>SUM(D12:D37)</f>
        <v>-80051.294625945433</v>
      </c>
      <c r="E38" s="124"/>
    </row>
    <row r="39" spans="1:6" s="80" customFormat="1" ht="12"/>
    <row r="40" spans="1:6" s="80" customFormat="1" ht="12.6" thickBot="1"/>
    <row r="41" spans="1:6" s="80" customFormat="1" ht="31.95" customHeight="1" thickTop="1" thickBot="1">
      <c r="B41" s="397" t="s">
        <v>108</v>
      </c>
      <c r="C41" s="398"/>
      <c r="D41" s="252">
        <f>D38+D10</f>
        <v>-48382.294625945433</v>
      </c>
      <c r="E41" s="204" t="str">
        <f>IF(D41&lt;0,"Necesidad de financiación","Capacidad de financiación")</f>
        <v>Necesidad de financiación</v>
      </c>
    </row>
    <row r="42" spans="1:6" s="80" customFormat="1" ht="12.6" thickTop="1"/>
    <row r="43" spans="1:6" s="80" customFormat="1" ht="13.8">
      <c r="A43" s="286" t="s">
        <v>258</v>
      </c>
    </row>
    <row r="44" spans="1:6" s="80" customFormat="1" ht="13.8">
      <c r="A44" s="285" t="s">
        <v>259</v>
      </c>
    </row>
    <row r="45" spans="1:6" s="80" customFormat="1" ht="13.8">
      <c r="A45" s="285" t="s">
        <v>260</v>
      </c>
    </row>
    <row r="46" spans="1:6" s="80" customFormat="1" ht="13.8">
      <c r="A46" s="285" t="s">
        <v>261</v>
      </c>
    </row>
    <row r="47" spans="1:6" s="80" customFormat="1" ht="12"/>
    <row r="48" spans="1:6" s="80" customFormat="1" ht="12"/>
    <row r="49" spans="1:2" s="80" customFormat="1" ht="12"/>
    <row r="50" spans="1:2" s="80" customFormat="1" ht="12"/>
    <row r="51" spans="1:2" s="80" customFormat="1" ht="12"/>
    <row r="52" spans="1:2" s="80" customFormat="1" ht="12"/>
    <row r="53" spans="1:2" s="80" customFormat="1" ht="12">
      <c r="A53" s="79"/>
      <c r="B53" s="79"/>
    </row>
    <row r="54" spans="1:2" s="80" customFormat="1" ht="12">
      <c r="A54" s="79"/>
      <c r="B54" s="79"/>
    </row>
    <row r="55" spans="1:2" s="80" customFormat="1" ht="12">
      <c r="A55" s="79"/>
      <c r="B55" s="79"/>
    </row>
    <row r="56" spans="1:2" s="80" customFormat="1" ht="12">
      <c r="A56" s="79"/>
      <c r="B56" s="79"/>
    </row>
    <row r="57" spans="1:2" s="80" customFormat="1" ht="12">
      <c r="A57" s="79"/>
      <c r="B57" s="79"/>
    </row>
    <row r="58" spans="1:2" s="80" customFormat="1" ht="12">
      <c r="A58" s="79"/>
      <c r="B58" s="79"/>
    </row>
    <row r="59" spans="1:2" s="80" customFormat="1" ht="12">
      <c r="A59" s="79"/>
      <c r="B59" s="79"/>
    </row>
    <row r="60" spans="1:2" s="80" customFormat="1" ht="12">
      <c r="A60" s="79"/>
      <c r="B60" s="79"/>
    </row>
    <row r="61" spans="1:2" s="80" customFormat="1" ht="12">
      <c r="A61" s="79"/>
      <c r="B61" s="79"/>
    </row>
    <row r="62" spans="1:2" s="80" customFormat="1" ht="12">
      <c r="A62" s="79"/>
      <c r="B62" s="79"/>
    </row>
  </sheetData>
  <sheetProtection selectLockedCells="1" selectUnlockedCells="1"/>
  <mergeCells count="30">
    <mergeCell ref="B17:C17"/>
    <mergeCell ref="B18:C18"/>
    <mergeCell ref="A2:E2"/>
    <mergeCell ref="B12:C12"/>
    <mergeCell ref="B13:C13"/>
    <mergeCell ref="B14:C14"/>
    <mergeCell ref="B15:C15"/>
    <mergeCell ref="B16:C16"/>
    <mergeCell ref="B28:C28"/>
    <mergeCell ref="B29:C29"/>
    <mergeCell ref="B38:C38"/>
    <mergeCell ref="B41:C41"/>
    <mergeCell ref="B37:C37"/>
    <mergeCell ref="B32:C32"/>
    <mergeCell ref="A1:E1"/>
    <mergeCell ref="B34:C34"/>
    <mergeCell ref="B35:C35"/>
    <mergeCell ref="B36:C36"/>
    <mergeCell ref="B30:C30"/>
    <mergeCell ref="B31:C31"/>
    <mergeCell ref="B33:C33"/>
    <mergeCell ref="B24:C24"/>
    <mergeCell ref="B26:C26"/>
    <mergeCell ref="B27:C27"/>
    <mergeCell ref="B25:C25"/>
    <mergeCell ref="B21:C21"/>
    <mergeCell ref="B19:C19"/>
    <mergeCell ref="B20:C20"/>
    <mergeCell ref="B23:C23"/>
    <mergeCell ref="B22:C22"/>
  </mergeCells>
  <phoneticPr fontId="42" type="noConversion"/>
  <pageMargins left="0.32" right="0.23" top="1" bottom="1" header="0" footer="0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115" zoomScaleSheetLayoutView="100" workbookViewId="0">
      <selection activeCell="K25" sqref="K25"/>
    </sheetView>
  </sheetViews>
  <sheetFormatPr baseColWidth="10" defaultColWidth="11.5546875" defaultRowHeight="13.2"/>
  <cols>
    <col min="1" max="5" width="11.5546875" style="2"/>
    <col min="6" max="6" width="12.88671875" style="2" bestFit="1" customWidth="1"/>
    <col min="7" max="10" width="11.5546875" style="2"/>
    <col min="11" max="11" width="21.44140625" style="2" customWidth="1"/>
    <col min="12" max="16384" width="11.5546875" style="2"/>
  </cols>
  <sheetData>
    <row r="1" spans="1:11" ht="15.6">
      <c r="A1" s="139"/>
      <c r="B1" s="406" t="s">
        <v>109</v>
      </c>
      <c r="C1" s="406"/>
      <c r="D1" s="406"/>
      <c r="E1" s="406"/>
      <c r="F1" s="406"/>
      <c r="G1" s="406"/>
      <c r="H1" s="406"/>
      <c r="I1" s="406"/>
      <c r="J1" s="407"/>
      <c r="K1" s="407"/>
    </row>
    <row r="2" spans="1:11" ht="14.4">
      <c r="A2" s="139"/>
      <c r="B2" s="129" t="s">
        <v>110</v>
      </c>
      <c r="C2" s="139"/>
      <c r="D2" s="139"/>
      <c r="E2" s="139"/>
      <c r="F2" s="139"/>
      <c r="G2" s="139"/>
      <c r="H2" s="139"/>
      <c r="I2" s="140"/>
    </row>
    <row r="3" spans="1:11" ht="14.4">
      <c r="A3" s="139"/>
      <c r="B3" s="279" t="s">
        <v>252</v>
      </c>
      <c r="C3" s="139"/>
      <c r="D3" s="139"/>
      <c r="E3" s="139"/>
      <c r="F3" s="139"/>
      <c r="G3" s="139"/>
      <c r="H3" s="139"/>
      <c r="I3" s="140"/>
    </row>
    <row r="4" spans="1:11" ht="15.6">
      <c r="A4" s="139"/>
      <c r="B4" s="129"/>
      <c r="C4" s="139"/>
      <c r="D4" s="130" t="s">
        <v>235</v>
      </c>
      <c r="E4" s="139"/>
      <c r="F4" s="139"/>
      <c r="G4" s="139"/>
      <c r="H4" s="139"/>
      <c r="I4" s="140"/>
    </row>
    <row r="5" spans="1:11" ht="14.4">
      <c r="A5" s="139"/>
      <c r="B5" s="139"/>
      <c r="C5" s="139"/>
      <c r="D5" s="139"/>
      <c r="E5" s="139"/>
      <c r="F5" s="139"/>
      <c r="G5" s="139"/>
      <c r="H5" s="139"/>
      <c r="I5" s="140"/>
    </row>
    <row r="6" spans="1:11" ht="14.4">
      <c r="A6" s="139"/>
      <c r="B6" s="139"/>
      <c r="C6" s="139"/>
      <c r="D6" s="139"/>
      <c r="E6" s="139"/>
      <c r="F6" s="139"/>
      <c r="G6" s="139"/>
      <c r="H6" s="139"/>
      <c r="I6" s="140"/>
    </row>
    <row r="7" spans="1:11" ht="14.4">
      <c r="A7" s="139"/>
      <c r="B7" s="139"/>
      <c r="C7" s="139"/>
      <c r="D7" s="139"/>
      <c r="E7" s="139"/>
      <c r="F7" s="139"/>
      <c r="G7" s="131" t="s">
        <v>111</v>
      </c>
      <c r="H7" s="139"/>
      <c r="I7" s="140"/>
    </row>
    <row r="8" spans="1:11" ht="14.4">
      <c r="A8" s="139"/>
      <c r="B8" s="404" t="s">
        <v>112</v>
      </c>
      <c r="C8" s="404"/>
      <c r="D8" s="404" t="s">
        <v>113</v>
      </c>
      <c r="E8" s="404"/>
      <c r="F8" s="405" t="s">
        <v>114</v>
      </c>
      <c r="G8" s="132"/>
      <c r="H8" s="133"/>
      <c r="I8" s="140"/>
    </row>
    <row r="9" spans="1:11" ht="14.4">
      <c r="A9" s="139"/>
      <c r="B9" s="134" t="s">
        <v>115</v>
      </c>
      <c r="C9" s="134" t="s">
        <v>116</v>
      </c>
      <c r="D9" s="134" t="s">
        <v>115</v>
      </c>
      <c r="E9" s="134" t="s">
        <v>116</v>
      </c>
      <c r="F9" s="405"/>
      <c r="G9" s="135" t="s">
        <v>90</v>
      </c>
      <c r="H9" s="133"/>
      <c r="I9" s="140"/>
    </row>
    <row r="10" spans="1:11" ht="14.4">
      <c r="A10" s="139"/>
      <c r="B10" s="136"/>
      <c r="C10" s="136"/>
      <c r="D10" s="136"/>
      <c r="E10" s="136"/>
      <c r="F10" s="280">
        <v>10000</v>
      </c>
      <c r="G10" s="136"/>
      <c r="H10" s="133"/>
      <c r="I10" s="140"/>
    </row>
    <row r="11" spans="1:11" ht="14.4">
      <c r="A11" s="139"/>
      <c r="B11" s="136"/>
      <c r="C11" s="136"/>
      <c r="D11" s="136"/>
      <c r="E11" s="136"/>
      <c r="F11" s="280"/>
      <c r="G11" s="136"/>
      <c r="H11" s="133"/>
      <c r="I11" s="140"/>
    </row>
    <row r="12" spans="1:11" ht="14.4">
      <c r="A12" s="139"/>
      <c r="B12" s="136"/>
      <c r="C12" s="136"/>
      <c r="D12" s="136"/>
      <c r="E12" s="136"/>
      <c r="F12" s="280"/>
      <c r="G12" s="136"/>
      <c r="H12" s="133"/>
      <c r="I12" s="140"/>
    </row>
    <row r="13" spans="1:11" ht="14.4">
      <c r="A13" s="139"/>
      <c r="B13" s="136"/>
      <c r="C13" s="136"/>
      <c r="D13" s="136"/>
      <c r="E13" s="136"/>
      <c r="F13" s="280"/>
      <c r="G13" s="136"/>
      <c r="H13" s="133"/>
      <c r="I13" s="140"/>
    </row>
    <row r="14" spans="1:11" ht="14.4">
      <c r="A14" s="139"/>
      <c r="B14" s="136"/>
      <c r="C14" s="136"/>
      <c r="D14" s="136"/>
      <c r="E14" s="136"/>
      <c r="F14" s="280"/>
      <c r="G14" s="136"/>
      <c r="H14" s="133"/>
      <c r="I14" s="140"/>
    </row>
    <row r="15" spans="1:11" ht="14.4">
      <c r="A15" s="139"/>
      <c r="B15" s="136"/>
      <c r="C15" s="136"/>
      <c r="D15" s="136"/>
      <c r="E15" s="136"/>
      <c r="F15" s="280"/>
      <c r="G15" s="136"/>
      <c r="H15" s="133"/>
      <c r="I15" s="140"/>
    </row>
    <row r="16" spans="1:11" ht="14.4">
      <c r="A16" s="139"/>
      <c r="B16" s="136"/>
      <c r="C16" s="136"/>
      <c r="D16" s="136"/>
      <c r="E16" s="136"/>
      <c r="F16" s="280"/>
      <c r="G16" s="136"/>
      <c r="H16" s="133"/>
      <c r="I16" s="140"/>
    </row>
    <row r="17" spans="1:9" ht="14.4">
      <c r="A17" s="139"/>
      <c r="B17" s="137"/>
      <c r="C17" s="137"/>
      <c r="D17" s="137"/>
      <c r="E17" s="137"/>
      <c r="F17" s="281"/>
      <c r="G17" s="137"/>
      <c r="H17" s="133"/>
      <c r="I17" s="139"/>
    </row>
    <row r="18" spans="1:9" ht="14.4">
      <c r="A18" s="139"/>
      <c r="B18" s="282" t="s">
        <v>253</v>
      </c>
      <c r="C18" s="282"/>
      <c r="D18" s="282"/>
      <c r="E18" s="283"/>
      <c r="F18" s="284">
        <f>SUM(F10:F17)</f>
        <v>10000</v>
      </c>
      <c r="G18" s="141"/>
      <c r="H18" s="139"/>
      <c r="I18" s="139"/>
    </row>
    <row r="19" spans="1:9" ht="14.4">
      <c r="A19" s="139"/>
      <c r="B19" s="139"/>
      <c r="C19" s="140"/>
      <c r="D19" s="140"/>
      <c r="E19" s="138"/>
      <c r="F19" s="138"/>
      <c r="G19" s="138"/>
      <c r="H19" s="133"/>
      <c r="I19" s="139"/>
    </row>
    <row r="20" spans="1:9" ht="14.4">
      <c r="A20" s="133" t="s">
        <v>117</v>
      </c>
      <c r="B20" s="133" t="s">
        <v>118</v>
      </c>
      <c r="C20" s="140"/>
      <c r="D20" s="140"/>
      <c r="E20" s="138"/>
      <c r="F20" s="138"/>
      <c r="G20" s="138"/>
      <c r="H20" s="133"/>
      <c r="I20" s="139"/>
    </row>
    <row r="21" spans="1:9" ht="14.4">
      <c r="A21" s="133" t="s">
        <v>119</v>
      </c>
      <c r="B21" s="133" t="s">
        <v>120</v>
      </c>
      <c r="C21" s="140"/>
      <c r="D21" s="140"/>
      <c r="E21" s="138"/>
      <c r="F21" s="138"/>
      <c r="G21" s="138"/>
      <c r="H21" s="133"/>
      <c r="I21" s="139"/>
    </row>
  </sheetData>
  <sheetProtection selectLockedCells="1" selectUnlockedCells="1"/>
  <mergeCells count="4">
    <mergeCell ref="B8:C8"/>
    <mergeCell ref="D8:E8"/>
    <mergeCell ref="F8:F9"/>
    <mergeCell ref="B1:K1"/>
  </mergeCells>
  <phoneticPr fontId="42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Instrucciones</vt:lpstr>
      <vt:lpstr>F1.1.1. </vt:lpstr>
      <vt:lpstr>Ajuste GPA</vt:lpstr>
      <vt:lpstr>Ajustes PIE</vt:lpstr>
      <vt:lpstr>Ajuste por recaudación</vt:lpstr>
      <vt:lpstr>Ajuste por grado de ejecución</vt:lpstr>
      <vt:lpstr>Ajuste arrendamiento financ.</vt:lpstr>
      <vt:lpstr>EP F11.B1</vt:lpstr>
      <vt:lpstr>F2.1.</vt:lpstr>
      <vt:lpstr>F3.0.</vt:lpstr>
      <vt:lpstr>F3.2.</vt:lpstr>
      <vt:lpstr>'Ajuste GPA'!Área_de_impresión</vt:lpstr>
      <vt:lpstr>'Ajuste por grado de ejecución'!Área_de_impresión</vt:lpstr>
      <vt:lpstr>'Ajuste por recaudación'!Área_de_impresión</vt:lpstr>
      <vt:lpstr>'Ajustes PIE'!Área_de_impresión</vt:lpstr>
      <vt:lpstr>'EP F11.B1'!Área_de_impresión</vt:lpstr>
      <vt:lpstr>'F1.1.1. '!Área_de_impresión</vt:lpstr>
      <vt:lpstr>F2.1.!Área_de_impresión</vt:lpstr>
      <vt:lpstr>F3.0.!Área_de_impresión</vt:lpstr>
      <vt:lpstr>F3.2.!Área_de_impresión</vt:lpstr>
      <vt:lpstr>Instrucciones!Área_de_impresión</vt:lpstr>
    </vt:vector>
  </TitlesOfParts>
  <Company>DIPUTACION PROVINCIAL DE GRANADA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 Guerrero</dc:creator>
  <cp:lastModifiedBy>FERNANDEZ FERNANDEZ, RAMON</cp:lastModifiedBy>
  <cp:lastPrinted>2016-02-09T10:27:35Z</cp:lastPrinted>
  <dcterms:created xsi:type="dcterms:W3CDTF">2016-02-09T08:41:09Z</dcterms:created>
  <dcterms:modified xsi:type="dcterms:W3CDTF">2026-02-02T12:44:41Z</dcterms:modified>
</cp:coreProperties>
</file>