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putados-as provinciales" sheetId="1" state="visible" r:id="rId2"/>
    <sheet name="Personal directivo" sheetId="2" state="visible" r:id="rId3"/>
    <sheet name="Personal eventual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<sst xmlns="http://schemas.openxmlformats.org/spreadsheetml/2006/main" count="226" uniqueCount="153">
  <si>
    <r>
      <rPr>
        <b val="true"/>
        <sz val="11"/>
        <color rgb="FF000000"/>
        <rFont val="Calibri"/>
        <family val="2"/>
        <charset val="1"/>
      </rPr>
      <t xml:space="preserve">DIPUTADOS/AS PROVINCIALES </t>
    </r>
    <r>
      <rPr>
        <b val="true"/>
        <vertAlign val="superscript"/>
        <sz val="11"/>
        <color rgb="FF000000"/>
        <rFont val="Calibri"/>
        <family val="2"/>
        <charset val="1"/>
      </rPr>
      <t xml:space="preserve">1</t>
    </r>
  </si>
  <si>
    <t xml:space="preserve">APELLIDOS, NOMBRE</t>
  </si>
  <si>
    <r>
      <rPr>
        <b val="true"/>
        <sz val="11"/>
        <rFont val="Calibri"/>
        <family val="2"/>
        <charset val="1"/>
      </rPr>
      <t xml:space="preserve">Porcentaje de dedicación </t>
    </r>
    <r>
      <rPr>
        <b val="true"/>
        <vertAlign val="superscript"/>
        <sz val="11"/>
        <rFont val="Calibri"/>
        <family val="2"/>
        <charset val="1"/>
      </rPr>
      <t xml:space="preserve">2</t>
    </r>
  </si>
  <si>
    <t xml:space="preserve">Retribución neta anual percibida</t>
  </si>
  <si>
    <r>
      <rPr>
        <b val="true"/>
        <sz val="11"/>
        <rFont val="Calibri"/>
        <family val="2"/>
        <charset val="1"/>
      </rPr>
      <t xml:space="preserve">Periodo de actividad </t>
    </r>
    <r>
      <rPr>
        <b val="true"/>
        <vertAlign val="superscript"/>
        <sz val="11"/>
        <rFont val="Calibri"/>
        <family val="2"/>
        <charset val="1"/>
      </rPr>
      <t xml:space="preserve">3</t>
    </r>
  </si>
  <si>
    <t xml:space="preserve">DIPUTADA PSOE (23/27)</t>
  </si>
  <si>
    <t xml:space="preserve">ALMÓN FERNÁNDEZ, MARÍA FLOR</t>
  </si>
  <si>
    <t xml:space="preserve">Desde 01/01/2024 hasta 31/12/2024</t>
  </si>
  <si>
    <t xml:space="preserve">DIPUTADA CULTURA Y EDUCACIÓN  (23/27)</t>
  </si>
  <si>
    <t xml:space="preserve">CARACUEL SÁNCHEZ, MARÍA PILAR</t>
  </si>
  <si>
    <t xml:space="preserve">VICEPRESIDENTA 4ª DIPUTADA TRANSPARENCIA, RRHH Y AD.ELECT (23/27)</t>
  </si>
  <si>
    <t xml:space="preserve">CASTILLO DE LA RICA, MÓNICA</t>
  </si>
  <si>
    <t xml:space="preserve">DIPUTADO PSOE (23/27) </t>
  </si>
  <si>
    <t xml:space="preserve">CUENCA RODRÍGUEZ, FRANCISCO</t>
  </si>
  <si>
    <t xml:space="preserve">Sin dedicación</t>
  </si>
  <si>
    <t xml:space="preserve">DIPUTADO VOX PORTAVOZ  (23/27)</t>
  </si>
  <si>
    <t xml:space="preserve">DE CASTRO SIERRA, GUSTAVO</t>
  </si>
  <si>
    <t xml:space="preserve">DIPUTADO FONDOS EUROPEOS, DESARROLLO, INDUSTRIA Y EMPLEO (23/27)</t>
  </si>
  <si>
    <t xml:space="preserve">DIAZ SÁNCHEZ, ANTONIO</t>
  </si>
  <si>
    <t xml:space="preserve">DIPUTADA BIENESTAR SOCIAL, IGUALDAD Y FAMILIA (23/27)</t>
  </si>
  <si>
    <t xml:space="preserve">DUQUE MERINO, MARÍA ELENA</t>
  </si>
  <si>
    <t xml:space="preserve">VICEPRESIDENTE 3º Y DIPUTADO DEPORTES E INSTAL.DEPORT. (23/27)</t>
  </si>
  <si>
    <t xml:space="preserve">ESCOBEDO JIMÉNEZ, JOSÉ ERIC</t>
  </si>
  <si>
    <t xml:space="preserve">GÁMEZ MUÑOZ, MARÍA REMEDIOS</t>
  </si>
  <si>
    <t xml:space="preserve">GARZÓN RUIZ, MERCEDES </t>
  </si>
  <si>
    <t xml:space="preserve">DIPUTADA PSOE PORTAVOZ (23/27)</t>
  </si>
  <si>
    <t xml:space="preserve">GÓMEZ ABAD, FÁTIMA</t>
  </si>
  <si>
    <t xml:space="preserve">DIPUTADO C. SOCIALES, MAYORES Y JUVENTUD (23/27)</t>
  </si>
  <si>
    <t xml:space="preserve">GONZÁLEZ ALONSO, ROBERTO</t>
  </si>
  <si>
    <t xml:space="preserve">DIPUTADO OBRAS PUBLICAS Y VIVIENDA (23/27)</t>
  </si>
  <si>
    <t xml:space="preserve">JIMÉNEZ DOMÍNGUEZ, JOSÉ RAMÓN</t>
  </si>
  <si>
    <t xml:space="preserve">DIPUTADO AGUA, PROMOC AGRARIA Y MEDIO AMBIENTE (23/27)</t>
  </si>
  <si>
    <t xml:space="preserve">MANCILLA MANCILLA, ANTONIO</t>
  </si>
  <si>
    <t xml:space="preserve">DIPUTADO PSOE (23/27)</t>
  </si>
  <si>
    <t xml:space="preserve">MARTÍNEZ SÁNCHEZ, MANUEL</t>
  </si>
  <si>
    <t xml:space="preserve">DIPUTADO ASISTENCIA MUNICIPIOS Y EMERGENCIAS (23/27) </t>
  </si>
  <si>
    <t xml:space="preserve">MARTOS HIDALGO, EDUARDO MIGUEL</t>
  </si>
  <si>
    <t xml:space="preserve">DIPUTADA ECONOMÍA Y ATENCIÓN AL ALCALDE (23/27)</t>
  </si>
  <si>
    <t xml:space="preserve">MOLINA GÁLVEZ, ANA MARÍA</t>
  </si>
  <si>
    <t xml:space="preserve">VICEPRESIDENTE 1º DIP. PRESIDENCIA, PROY ESTRAT Y PORTAVOCÍA (23/27)</t>
  </si>
  <si>
    <t xml:space="preserve">NAVARRO DIAZ, NICOLAS JOSÉ</t>
  </si>
  <si>
    <t xml:space="preserve">VICEPRESIDENTA 2ª Y DIPUTADA TURISMO Y PATRIMONIO (23/27)</t>
  </si>
  <si>
    <t xml:space="preserve">NIEVAS BALLESTEROS, MARTA</t>
  </si>
  <si>
    <t xml:space="preserve">PADILLA GERVILLA, ISMAEL</t>
  </si>
  <si>
    <t xml:space="preserve">DIPUTADA IU PORTAVOZ (23/27) </t>
  </si>
  <si>
    <t xml:space="preserve">PÉREZ RODRÍGUEZ, MARÍA CARMEN</t>
  </si>
  <si>
    <t xml:space="preserve">PRESIDENTE (23/27)</t>
  </si>
  <si>
    <t xml:space="preserve">RODRÍGUEZ GUERRERO, FRANCISCO PEDRO</t>
  </si>
  <si>
    <t xml:space="preserve">SANTAELLA ACEITUNO, FRANCISCA</t>
  </si>
  <si>
    <t xml:space="preserve">TORREGROSA MARTÍNEZ, JUAN FRANCISCO</t>
  </si>
  <si>
    <t xml:space="preserve">DIPUTADA RETO DEMOGR Y CONTRATACIÓN  (23/27)</t>
  </si>
  <si>
    <t xml:space="preserve">VERA GARCÍA, MARÍA CLEOFE</t>
  </si>
  <si>
    <t xml:space="preserve">VERA UTRILLA, ELOY</t>
  </si>
  <si>
    <t xml:space="preserve">VILLEGAS JIMÉNEZ, JOSÉ MARÍA</t>
  </si>
  <si>
    <t xml:space="preserve">NOTAS INFORMATIVAS:</t>
  </si>
  <si>
    <r>
      <rPr>
        <i val="true"/>
        <sz val="10"/>
        <color rgb="FF000000"/>
        <rFont val="Calibri"/>
        <family val="2"/>
        <charset val="1"/>
      </rPr>
      <t xml:space="preserve">*</t>
    </r>
    <r>
      <rPr>
        <i val="true"/>
        <vertAlign val="superscript"/>
        <sz val="10"/>
        <color rgb="FF000000"/>
        <rFont val="Calibri"/>
        <family val="2"/>
        <charset val="1"/>
      </rPr>
      <t xml:space="preserve">1</t>
    </r>
    <r>
      <rPr>
        <i val="true"/>
        <sz val="10"/>
        <color rgb="FF000000"/>
        <rFont val="Calibri"/>
        <family val="2"/>
        <charset val="1"/>
      </rPr>
      <t xml:space="preserve"> Se indica el mandato de la corporación constituida en 2023 (23/27).</t>
    </r>
  </si>
  <si>
    <r>
      <rPr>
        <i val="true"/>
        <sz val="10"/>
        <color rgb="FF000000"/>
        <rFont val="Calibri"/>
        <family val="2"/>
        <charset val="1"/>
      </rPr>
      <t xml:space="preserve">*</t>
    </r>
    <r>
      <rPr>
        <i val="true"/>
        <vertAlign val="superscript"/>
        <sz val="10"/>
        <color rgb="FF000000"/>
        <rFont val="Calibri"/>
        <family val="2"/>
        <charset val="1"/>
      </rPr>
      <t xml:space="preserve">2</t>
    </r>
    <r>
      <rPr>
        <i val="true"/>
        <sz val="10"/>
        <color rgb="FF000000"/>
        <rFont val="Calibri"/>
        <family val="2"/>
        <charset val="1"/>
      </rPr>
      <t xml:space="preserve"> Aquellos diputados sin dedicación le corresponden las indemnizaciones por asistencias a sesiones o actos de órganos colegiados de la Diputación provincial, establecidas en el art. 33.2 de las Bases de Ejecución del Presupuesto 2023.</t>
    </r>
  </si>
  <si>
    <r>
      <rPr>
        <i val="true"/>
        <sz val="10"/>
        <color rgb="FF000000"/>
        <rFont val="Calibri"/>
        <family val="2"/>
        <charset val="1"/>
      </rPr>
      <t xml:space="preserve">*</t>
    </r>
    <r>
      <rPr>
        <i val="true"/>
        <vertAlign val="superscript"/>
        <sz val="10"/>
        <color rgb="FF000000"/>
        <rFont val="Calibri"/>
        <family val="2"/>
        <charset val="1"/>
      </rPr>
      <t xml:space="preserve">3</t>
    </r>
    <r>
      <rPr>
        <i val="true"/>
        <sz val="10"/>
        <color rgb="FF000000"/>
        <rFont val="Calibri"/>
        <family val="2"/>
        <charset val="1"/>
      </rPr>
      <t xml:space="preserve"> Se indica el periodo de actividad del Diputado/a durante el año 2024.</t>
    </r>
  </si>
  <si>
    <t xml:space="preserve">* FECHA PUBLICACIÓN: MAYO 2024</t>
  </si>
  <si>
    <r>
      <rPr>
        <b val="true"/>
        <sz val="11"/>
        <color rgb="FF000000"/>
        <rFont val="Calibri"/>
        <family val="2"/>
        <charset val="1"/>
      </rPr>
      <t xml:space="preserve">PERSONAL DIRECTIVO PROFESIONAL </t>
    </r>
    <r>
      <rPr>
        <b val="true"/>
        <vertAlign val="superscript"/>
        <sz val="11"/>
        <color rgb="FF000000"/>
        <rFont val="Calibri"/>
        <family val="2"/>
        <charset val="1"/>
      </rPr>
      <t xml:space="preserve">1</t>
    </r>
  </si>
  <si>
    <r>
      <rPr>
        <b val="true"/>
        <sz val="11"/>
        <rFont val="Calibri"/>
        <family val="2"/>
        <charset val="1"/>
      </rPr>
      <t xml:space="preserve">Período de actividad </t>
    </r>
    <r>
      <rPr>
        <b val="true"/>
        <vertAlign val="superscript"/>
        <sz val="11"/>
        <rFont val="Calibri"/>
        <family val="2"/>
        <charset val="1"/>
      </rPr>
      <t xml:space="preserve">2</t>
    </r>
  </si>
  <si>
    <t xml:space="preserve">SUBDIRECCIÓN GENERAL DE RECURSOS HUMANOS (23/27)</t>
  </si>
  <si>
    <t xml:space="preserve">CORDOBA BELBEL, PABLO</t>
  </si>
  <si>
    <t xml:space="preserve">Desde 01/04/2024 hasta 31/12/2024</t>
  </si>
  <si>
    <t xml:space="preserve">DIRECTORA GENERAL DE RECURSOS HUMANOS (23/27)</t>
  </si>
  <si>
    <t xml:space="preserve">DE MARIA ROJAS, MARÍA DE LOS REYES</t>
  </si>
  <si>
    <t xml:space="preserve">DIRECTOR GENERAL CONTRATACIÓN PÚBLICA (23/27)</t>
  </si>
  <si>
    <t xml:space="preserve">ESTELLA LOPEZ, FERNANDO</t>
  </si>
  <si>
    <t xml:space="preserve">DIRECTOR DE BIENESTAR SOCIAL (23/27)</t>
  </si>
  <si>
    <t xml:space="preserve">GAMEZ CRUZ, ISMAEL</t>
  </si>
  <si>
    <t xml:space="preserve">Desde 12/11/2024 hasta 31/12/2024</t>
  </si>
  <si>
    <t xml:space="preserve">DIRECTORA GENERAL DE ECONOMÍA (23/27)</t>
  </si>
  <si>
    <t xml:space="preserve">GARCÍA FERNÁNDEZ, JULIA</t>
  </si>
  <si>
    <t xml:space="preserve">DIRECTOR GENERAL DE OBRAS PÚBLICAS Y VIVIENDA (23/27)</t>
  </si>
  <si>
    <t xml:space="preserve">GARCÍA HERNÁNDEZ, PABLO MAXIMINO</t>
  </si>
  <si>
    <t xml:space="preserve">DIRECTORA GENERAL DE CENTROS SOCIALES  (23/27)</t>
  </si>
  <si>
    <t xml:space="preserve">LA CHICA ARANDA, CRISTINA EUGENIA</t>
  </si>
  <si>
    <t xml:space="preserve">DIRECTOR GENERAL TRANSFORMACIÓN DIGITAL Y TERRITORIOS INTELIGENTES(23/27)</t>
  </si>
  <si>
    <t xml:space="preserve">LA CHICA ARANDA, JUAN RAMON</t>
  </si>
  <si>
    <t xml:space="preserve">Desde 01/07/2024 hasta 31/12/2024</t>
  </si>
  <si>
    <t xml:space="preserve">DIRECTOR GENERAL DE ASISTENCIA A MUNICIPIOS (19/23) (23/27)</t>
  </si>
  <si>
    <t xml:space="preserve">MARTÍNEZ GARCÍA, JOSÉ IGNACIO</t>
  </si>
  <si>
    <t xml:space="preserve">DIRECTOR GENERAL DE EMPLEO Y DESARROLLO SOSTENIBLE  (23/27)</t>
  </si>
  <si>
    <t xml:space="preserve">MATEOS MORENO, JOSÉ</t>
  </si>
  <si>
    <t xml:space="preserve">DIRECTOR GENERAL DE BIENESTAR SOCIAL  (23/27)</t>
  </si>
  <si>
    <t xml:space="preserve">TRISTÁN ALBARRAL, EMILIO</t>
  </si>
  <si>
    <t xml:space="preserve">Desde 01/01/2024 hasta 31/8/2024</t>
  </si>
  <si>
    <r>
      <rPr>
        <i val="true"/>
        <sz val="10"/>
        <color rgb="FF000000"/>
        <rFont val="Calibri"/>
        <family val="2"/>
        <charset val="1"/>
      </rPr>
      <t xml:space="preserve">*</t>
    </r>
    <r>
      <rPr>
        <i val="true"/>
        <vertAlign val="superscript"/>
        <sz val="10"/>
        <color rgb="FF000000"/>
        <rFont val="Calibri"/>
        <family val="2"/>
        <charset val="1"/>
      </rPr>
      <t xml:space="preserve">1</t>
    </r>
    <r>
      <rPr>
        <i val="true"/>
        <sz val="10"/>
        <color rgb="FF000000"/>
        <rFont val="Calibri"/>
        <family val="2"/>
        <charset val="1"/>
      </rPr>
      <t xml:space="preserve"> Se indica el mandato de la corporación constituida  en 2023 (23/27).</t>
    </r>
  </si>
  <si>
    <r>
      <rPr>
        <i val="true"/>
        <sz val="10"/>
        <color rgb="FF000000"/>
        <rFont val="Calibri"/>
        <family val="2"/>
        <charset val="1"/>
      </rPr>
      <t xml:space="preserve">*</t>
    </r>
    <r>
      <rPr>
        <i val="true"/>
        <vertAlign val="superscript"/>
        <sz val="10"/>
        <color rgb="FF000000"/>
        <rFont val="Calibri"/>
        <family val="2"/>
        <charset val="1"/>
      </rPr>
      <t xml:space="preserve">2 </t>
    </r>
    <r>
      <rPr>
        <i val="true"/>
        <sz val="10"/>
        <color rgb="FF000000"/>
        <rFont val="Calibri"/>
        <family val="2"/>
        <charset val="1"/>
      </rPr>
      <t xml:space="preserve">Se indica el periodo de actividad del Personal Directivo durante el año 2024.</t>
    </r>
  </si>
  <si>
    <r>
      <rPr>
        <b val="true"/>
        <sz val="11"/>
        <color rgb="FF000000"/>
        <rFont val="Calibri"/>
        <family val="2"/>
        <charset val="1"/>
      </rPr>
      <t xml:space="preserve">PERSONAL EVENTUAL </t>
    </r>
    <r>
      <rPr>
        <b val="true"/>
        <vertAlign val="superscript"/>
        <sz val="11"/>
        <color rgb="FF000000"/>
        <rFont val="Calibri"/>
        <family val="2"/>
        <charset val="1"/>
      </rPr>
      <t xml:space="preserve">1</t>
    </r>
  </si>
  <si>
    <t xml:space="preserve">ASESORÍA NIVEL C – CULTURA Y RELACIONES INSTITUCIONALES (23/27)</t>
  </si>
  <si>
    <t xml:space="preserve">ABRAS SANTIAGO, JOAQUÍN ALFREDO</t>
  </si>
  <si>
    <t xml:space="preserve">ASESORÍA NIVEL C - EMPLEO Y DESARROLLO (23/27)</t>
  </si>
  <si>
    <t xml:space="preserve">BRAVO SÁNCHEZ, JAVIER</t>
  </si>
  <si>
    <t xml:space="preserve">SECRETARÍA DE GRUPO POLÍTICO PP (23/27)</t>
  </si>
  <si>
    <t xml:space="preserve">CARO MARTÍN, DANIEL</t>
  </si>
  <si>
    <t xml:space="preserve">Desde 01/01/2024 hasta 08/09/2024</t>
  </si>
  <si>
    <t xml:space="preserve">ASESORÍA NIVEL E- PROMOCIÓN AGROALIMENTARIA (23/27)</t>
  </si>
  <si>
    <t xml:space="preserve">CASTILLO LÓPEZ, MIREYA</t>
  </si>
  <si>
    <t xml:space="preserve">ASESORÍA NIVEL C – OBRAS PÚBLICAS Y VIVIENDAS (23/27)</t>
  </si>
  <si>
    <t xml:space="preserve">CERVERA JIMÉNEZ, JOSÉ ANTONIO</t>
  </si>
  <si>
    <t xml:space="preserve">ASESORÍA NIVEL B - SEGURIDAD (23/27)</t>
  </si>
  <si>
    <t xml:space="preserve">CORREA CAMPAÑA, MANUEL</t>
  </si>
  <si>
    <t xml:space="preserve">ASESORÍA NIVEL E- RETO DEMOGRÁFICO (23/27); SECRETARIA DEL GRUPO PP</t>
  </si>
  <si>
    <t xml:space="preserve">CUERVA LEYVA, CARLOS</t>
  </si>
  <si>
    <t xml:space="preserve">Desde 01/01/2024 hasta 30/09/2024. Desde 01/10/2024 hasta 31/12/2024</t>
  </si>
  <si>
    <t xml:space="preserve">ASESORIA NIVEL E - GABINETE DE COMUNICACION AUDIOVISUAL</t>
  </si>
  <si>
    <t xml:space="preserve">DELGADO RODRIGUEZ, MIGUEL ALEJANDRO</t>
  </si>
  <si>
    <t xml:space="preserve">Desde 09/04/2024 hasta 31/12/2024</t>
  </si>
  <si>
    <t xml:space="preserve">COORDINADOR DE PRESIDENCIA (23/27)</t>
  </si>
  <si>
    <t xml:space="preserve">FERNÁNDEZ CARBONELL, JUAN MANUEL</t>
  </si>
  <si>
    <t xml:space="preserve">JEFE GABINETE DE PRESIDENCIA (23/27)</t>
  </si>
  <si>
    <t xml:space="preserve">GARRIDO LÓPEZ, JOSÉ IGNACIO</t>
  </si>
  <si>
    <t xml:space="preserve">ASESORÍA NIVEL E - GABINETE DE COMUNICACIÓN AUDIOVISUAL (23/27)</t>
  </si>
  <si>
    <t xml:space="preserve">GONZÁLEZ DUEÑAS, CARMEN ALICIA</t>
  </si>
  <si>
    <t xml:space="preserve">Desde 01/01/2024 hasta 08/04/2024</t>
  </si>
  <si>
    <t xml:space="preserve">ASESORÍA NIVEL C – PROTOCOLO (23/27)</t>
  </si>
  <si>
    <t xml:space="preserve">GUTIÉRREZ MARTÍNEZ, JUAN FRANCISCO</t>
  </si>
  <si>
    <t xml:space="preserve">ASESORÍA NIVEL C- BIENESTAR SOCIAL (23/27)</t>
  </si>
  <si>
    <t xml:space="preserve">LÓPEZ LÓPEZ, CARLOS</t>
  </si>
  <si>
    <t xml:space="preserve">ASESORÍA NIVEL E- ATENCIÓN A LOS ALCALDES (23/27)</t>
  </si>
  <si>
    <t xml:space="preserve">LUCENA SÁNCHEZ, MANUEL</t>
  </si>
  <si>
    <t xml:space="preserve">ASESORÍA NIVEL C - PORTAVOCÍA DE GOBIERNO (23/27)</t>
  </si>
  <si>
    <t xml:space="preserve">MALDONADO ESCOBAR, FRANCISCO JAVIER</t>
  </si>
  <si>
    <t xml:space="preserve">ASESORÍA NIVEL E - GRUP POLITICO PP (23/27)</t>
  </si>
  <si>
    <t xml:space="preserve">MARTÍN GUERRERO, JAVIER</t>
  </si>
  <si>
    <t xml:space="preserve">SECRETARÍA DE GRUPO POLÍTICO IU (23/27)</t>
  </si>
  <si>
    <t xml:space="preserve">ORTIZ GONZÁLEZ, MANUEL</t>
  </si>
  <si>
    <t xml:space="preserve">SECRETARÍA DE GRUPO POLÍTICO VOX (23/27)</t>
  </si>
  <si>
    <t xml:space="preserve">PEÑA LÓPEZ, ALBERTO</t>
  </si>
  <si>
    <t xml:space="preserve">ASESORÍA NIVEL E- AGRICULTURA Y GANADERÍA (23/27)</t>
  </si>
  <si>
    <t xml:space="preserve">PÉREZ MARTÍNEZ, FRANCISCO JAVIER</t>
  </si>
  <si>
    <t xml:space="preserve">ASESORÍA NIVEL B - COMUNICACIÓN (23/27)</t>
  </si>
  <si>
    <t xml:space="preserve">RAYA GONZÁLEZ, PURIFICACIÓN Mª</t>
  </si>
  <si>
    <t xml:space="preserve">SECRETARÍA DE GRUPO POLÍTICO PSOE  (23/27)</t>
  </si>
  <si>
    <t xml:space="preserve">REJÓN SÁNCHEZ, CRISTÓBAL MIGUEL</t>
  </si>
  <si>
    <t xml:space="preserve">ASESORÍA NIVEL E- GRUPO POLÍTICO PSOE (23/27)</t>
  </si>
  <si>
    <t xml:space="preserve">RODRÍGUEZ RODRÍGUEZ, ANA BELÉN</t>
  </si>
  <si>
    <t xml:space="preserve">ASESORÍA NIVEL C - DEPORTES (23/27)</t>
  </si>
  <si>
    <t xml:space="preserve">RUIZ SÁNCHEZ, ESTEBAN</t>
  </si>
  <si>
    <t xml:space="preserve">ASESORÍA NIVEL E- CONSUMO (23/27)</t>
  </si>
  <si>
    <t xml:space="preserve">SÁNCHEZ SALAS, JOSÉ FRANCISCO</t>
  </si>
  <si>
    <t xml:space="preserve">ASESORÍA NIVEL C – MEDIO AMBIENTE (23/27)</t>
  </si>
  <si>
    <t xml:space="preserve">SOTO MEDINA, JOSÉ MANUEL</t>
  </si>
  <si>
    <t xml:space="preserve">ASESORÍA NIVEL C - EMERGENCIAS (23/27)</t>
  </si>
  <si>
    <t xml:space="preserve">VÁZQUEZ MARTÍN, JOSÉ JAVIER</t>
  </si>
  <si>
    <t xml:space="preserve">ASESORIA NIVEL E- BIENESTAR SOCIAL (23/27)</t>
  </si>
  <si>
    <t xml:space="preserve">VELASCO VALLEJO, ANTONIO</t>
  </si>
  <si>
    <t xml:space="preserve">Desde 01/10/2024 hasta 31/12/2024</t>
  </si>
  <si>
    <t xml:space="preserve">ASESORÍA NIVEL E- JUVENTUD (23/27)</t>
  </si>
  <si>
    <t xml:space="preserve">VERGARA GUIRADO, ARTURO</t>
  </si>
  <si>
    <t xml:space="preserve">VILLENA ALCALÁ, MARÍA DOLORES</t>
  </si>
  <si>
    <r>
      <rPr>
        <i val="true"/>
        <sz val="10"/>
        <color rgb="FF000000"/>
        <rFont val="Calibri"/>
        <family val="2"/>
        <charset val="1"/>
      </rPr>
      <t xml:space="preserve">*</t>
    </r>
    <r>
      <rPr>
        <i val="true"/>
        <vertAlign val="superscript"/>
        <sz val="10"/>
        <color rgb="FF000000"/>
        <rFont val="Calibri"/>
        <family val="2"/>
        <charset val="1"/>
      </rPr>
      <t xml:space="preserve">2 </t>
    </r>
    <r>
      <rPr>
        <i val="true"/>
        <sz val="10"/>
        <color rgb="FF000000"/>
        <rFont val="Calibri"/>
        <family val="2"/>
        <charset val="1"/>
      </rPr>
      <t xml:space="preserve">Se indica el periodo de actividad del Personal Eventual durante el año 2024.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</si>
</sst>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\ %"/>
    <numFmt numFmtId="166" formatCode="#,##0.00&quot; €&quot;;[RED]\-#,##0.00&quot; €&quot;"/>
    <numFmt numFmtId="167" formatCode="#,##0.00_ ;[RED]\-#,##0.00\ 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vertAlign val="superscript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vertAlign val="superscript"/>
      <sz val="11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rgb="FF006100"/>
      <name val="Calibri"/>
      <family val="2"/>
      <charset val="1"/>
    </font>
    <font>
      <i val="true"/>
      <sz val="10"/>
      <color rgb="FF000000"/>
      <name val="Calibri"/>
      <family val="2"/>
      <charset val="1"/>
    </font>
    <font>
      <i val="true"/>
      <vertAlign val="superscript"/>
      <sz val="10"/>
      <color rgb="FF000000"/>
      <name val="Calibri"/>
      <family val="2"/>
      <charset val="1"/>
    </font>
    <font>
      <i val="true"/>
      <sz val="1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i val="true"/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DEEBF7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DC3E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2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703125" defaultRowHeight="15" zeroHeight="false" outlineLevelRow="0" outlineLevelCol="0"/>
  <cols>
    <col collapsed="false" customWidth="true" hidden="false" outlineLevel="0" max="1" min="1" style="1" width="60.86"/>
    <col collapsed="false" customWidth="true" hidden="false" outlineLevel="0" max="2" min="2" style="1" width="41.42"/>
    <col collapsed="false" customWidth="true" hidden="false" outlineLevel="0" max="3" min="3" style="1" width="31.57"/>
    <col collapsed="false" customWidth="true" hidden="false" outlineLevel="0" max="4" min="4" style="1" width="25.57"/>
    <col collapsed="false" customWidth="true" hidden="false" outlineLevel="0" max="5" min="5" style="1" width="35.85"/>
    <col collapsed="false" customWidth="true" hidden="false" outlineLevel="0" max="6" min="6" style="1" width="18.29"/>
    <col collapsed="false" customWidth="true" hidden="false" outlineLevel="0" max="7" min="7" style="1" width="34.42"/>
  </cols>
  <sheetData>
    <row r="1" customFormat="false" ht="30" hidden="false" customHeight="false" outlineLevel="0" collapsed="false">
      <c r="A1" s="2" t="s">
        <v>0</v>
      </c>
      <c r="B1" s="3" t="s">
        <v>1</v>
      </c>
      <c r="C1" s="4" t="s">
        <v>2</v>
      </c>
      <c r="D1" s="5" t="s">
        <v>3</v>
      </c>
      <c r="E1" s="3" t="s">
        <v>4</v>
      </c>
    </row>
    <row r="2" customFormat="false" ht="15" hidden="false" customHeight="false" outlineLevel="0" collapsed="false">
      <c r="A2" s="6" t="s">
        <v>5</v>
      </c>
      <c r="B2" s="7" t="s">
        <v>6</v>
      </c>
      <c r="C2" s="8" t="n">
        <v>0.75</v>
      </c>
      <c r="D2" s="9" t="n">
        <f aca="false">45449.93-12590.42</f>
        <v>32859.51</v>
      </c>
      <c r="E2" s="10" t="s">
        <v>7</v>
      </c>
    </row>
    <row r="3" customFormat="false" ht="15" hidden="false" customHeight="false" outlineLevel="0" collapsed="false">
      <c r="A3" s="11" t="s">
        <v>8</v>
      </c>
      <c r="B3" s="7" t="s">
        <v>9</v>
      </c>
      <c r="C3" s="8" t="n">
        <v>1</v>
      </c>
      <c r="D3" s="9" t="n">
        <v>43517.62</v>
      </c>
      <c r="E3" s="10" t="s">
        <v>7</v>
      </c>
    </row>
    <row r="4" customFormat="false" ht="15" hidden="false" customHeight="false" outlineLevel="0" collapsed="false">
      <c r="A4" s="12" t="s">
        <v>10</v>
      </c>
      <c r="B4" s="7" t="s">
        <v>11</v>
      </c>
      <c r="C4" s="8" t="n">
        <v>1</v>
      </c>
      <c r="D4" s="9" t="n">
        <f aca="false">69220.84-21643.11</f>
        <v>47577.73</v>
      </c>
      <c r="E4" s="10" t="s">
        <v>7</v>
      </c>
    </row>
    <row r="5" customFormat="false" ht="15" hidden="false" customHeight="false" outlineLevel="0" collapsed="false">
      <c r="A5" s="12" t="s">
        <v>12</v>
      </c>
      <c r="B5" s="7" t="s">
        <v>13</v>
      </c>
      <c r="C5" s="8" t="s">
        <v>14</v>
      </c>
      <c r="D5" s="9" t="n">
        <v>3237.28</v>
      </c>
      <c r="E5" s="10" t="s">
        <v>7</v>
      </c>
    </row>
    <row r="6" customFormat="false" ht="15" hidden="false" customHeight="false" outlineLevel="0" collapsed="false">
      <c r="A6" s="6" t="s">
        <v>15</v>
      </c>
      <c r="B6" s="13" t="s">
        <v>16</v>
      </c>
      <c r="C6" s="8" t="n">
        <v>1</v>
      </c>
      <c r="D6" s="9" t="n">
        <v>43589.39</v>
      </c>
      <c r="E6" s="10" t="s">
        <v>7</v>
      </c>
    </row>
    <row r="7" customFormat="false" ht="30" hidden="false" customHeight="false" outlineLevel="0" collapsed="false">
      <c r="A7" s="11" t="s">
        <v>17</v>
      </c>
      <c r="B7" s="7" t="s">
        <v>18</v>
      </c>
      <c r="C7" s="8" t="n">
        <v>1</v>
      </c>
      <c r="D7" s="9" t="n">
        <f aca="false">63096.34-19094.41</f>
        <v>44001.93</v>
      </c>
      <c r="E7" s="10" t="s">
        <v>7</v>
      </c>
    </row>
    <row r="8" customFormat="false" ht="15" hidden="false" customHeight="false" outlineLevel="0" collapsed="false">
      <c r="A8" s="11" t="s">
        <v>19</v>
      </c>
      <c r="B8" s="7" t="s">
        <v>20</v>
      </c>
      <c r="C8" s="8" t="n">
        <v>1</v>
      </c>
      <c r="D8" s="9" t="n">
        <v>43745.54</v>
      </c>
      <c r="E8" s="10" t="s">
        <v>7</v>
      </c>
    </row>
    <row r="9" customFormat="false" ht="15" hidden="false" customHeight="false" outlineLevel="0" collapsed="false">
      <c r="A9" s="6" t="s">
        <v>21</v>
      </c>
      <c r="B9" s="7" t="s">
        <v>22</v>
      </c>
      <c r="C9" s="8" t="n">
        <v>1</v>
      </c>
      <c r="D9" s="9" t="n">
        <f aca="false">69220.84-22127.06</f>
        <v>47093.78</v>
      </c>
      <c r="E9" s="10" t="s">
        <v>7</v>
      </c>
    </row>
    <row r="10" customFormat="false" ht="15" hidden="false" customHeight="false" outlineLevel="0" collapsed="false">
      <c r="A10" s="6" t="s">
        <v>5</v>
      </c>
      <c r="B10" s="7" t="s">
        <v>23</v>
      </c>
      <c r="C10" s="8" t="n">
        <v>1</v>
      </c>
      <c r="D10" s="9" t="n">
        <f aca="false">60614.52-17574.13</f>
        <v>43040.39</v>
      </c>
      <c r="E10" s="10" t="s">
        <v>7</v>
      </c>
    </row>
    <row r="11" customFormat="false" ht="15" hidden="false" customHeight="false" outlineLevel="0" collapsed="false">
      <c r="A11" s="11" t="s">
        <v>5</v>
      </c>
      <c r="B11" s="13" t="s">
        <v>24</v>
      </c>
      <c r="C11" s="8" t="n">
        <v>0.75</v>
      </c>
      <c r="D11" s="9" t="n">
        <f aca="false">45623.17-11685.4</f>
        <v>33937.77</v>
      </c>
      <c r="E11" s="10" t="s">
        <v>7</v>
      </c>
    </row>
    <row r="12" customFormat="false" ht="15" hidden="false" customHeight="false" outlineLevel="0" collapsed="false">
      <c r="A12" s="11" t="s">
        <v>25</v>
      </c>
      <c r="B12" s="7" t="s">
        <v>26</v>
      </c>
      <c r="C12" s="8" t="n">
        <v>1</v>
      </c>
      <c r="D12" s="9" t="n">
        <f aca="false">63278.6-19646.9</f>
        <v>43631.7</v>
      </c>
      <c r="E12" s="10" t="s">
        <v>7</v>
      </c>
    </row>
    <row r="13" customFormat="false" ht="15" hidden="false" customHeight="false" outlineLevel="0" collapsed="false">
      <c r="A13" s="6" t="s">
        <v>27</v>
      </c>
      <c r="B13" s="7" t="s">
        <v>28</v>
      </c>
      <c r="C13" s="8" t="n">
        <v>1</v>
      </c>
      <c r="D13" s="9" t="n">
        <f aca="false">63096.34-19578.72</f>
        <v>43517.62</v>
      </c>
      <c r="E13" s="10" t="s">
        <v>7</v>
      </c>
    </row>
    <row r="14" customFormat="false" ht="15" hidden="false" customHeight="false" outlineLevel="0" collapsed="false">
      <c r="A14" s="11" t="s">
        <v>29</v>
      </c>
      <c r="B14" s="7" t="s">
        <v>30</v>
      </c>
      <c r="C14" s="8" t="n">
        <v>1</v>
      </c>
      <c r="D14" s="9" t="n">
        <f aca="false">63096.34-19578.72</f>
        <v>43517.62</v>
      </c>
      <c r="E14" s="10" t="s">
        <v>7</v>
      </c>
    </row>
    <row r="15" customFormat="false" ht="15" hidden="false" customHeight="false" outlineLevel="0" collapsed="false">
      <c r="A15" s="11" t="s">
        <v>31</v>
      </c>
      <c r="B15" s="7" t="s">
        <v>32</v>
      </c>
      <c r="C15" s="8" t="n">
        <v>1</v>
      </c>
      <c r="D15" s="9" t="n">
        <f aca="false">63096.34-19350.8</f>
        <v>43745.54</v>
      </c>
      <c r="E15" s="10" t="s">
        <v>7</v>
      </c>
    </row>
    <row r="16" customFormat="false" ht="15" hidden="false" customHeight="false" outlineLevel="0" collapsed="false">
      <c r="A16" s="6" t="s">
        <v>33</v>
      </c>
      <c r="B16" s="7" t="s">
        <v>34</v>
      </c>
      <c r="C16" s="8" t="n">
        <v>0.75</v>
      </c>
      <c r="D16" s="9" t="n">
        <f aca="false">50632.33-12902.57</f>
        <v>37729.76</v>
      </c>
      <c r="E16" s="10" t="s">
        <v>7</v>
      </c>
    </row>
    <row r="17" customFormat="false" ht="15" hidden="false" customHeight="false" outlineLevel="0" collapsed="false">
      <c r="A17" s="11" t="s">
        <v>35</v>
      </c>
      <c r="B17" s="7" t="s">
        <v>36</v>
      </c>
      <c r="C17" s="8" t="n">
        <v>1</v>
      </c>
      <c r="D17" s="9" t="n">
        <f aca="false">63244.37-19633.34</f>
        <v>43611.03</v>
      </c>
      <c r="E17" s="10" t="s">
        <v>7</v>
      </c>
    </row>
    <row r="18" customFormat="false" ht="15" hidden="false" customHeight="false" outlineLevel="0" collapsed="false">
      <c r="A18" s="11" t="s">
        <v>37</v>
      </c>
      <c r="B18" s="7" t="s">
        <v>38</v>
      </c>
      <c r="C18" s="8" t="n">
        <v>1</v>
      </c>
      <c r="D18" s="9" t="n">
        <f aca="false">63096.34-19094.31</f>
        <v>44002.03</v>
      </c>
      <c r="E18" s="10" t="s">
        <v>7</v>
      </c>
    </row>
    <row r="19" customFormat="false" ht="15" hidden="false" customHeight="false" outlineLevel="0" collapsed="false">
      <c r="A19" s="12" t="s">
        <v>39</v>
      </c>
      <c r="B19" s="7" t="s">
        <v>40</v>
      </c>
      <c r="C19" s="8" t="n">
        <v>1</v>
      </c>
      <c r="D19" s="9" t="n">
        <f aca="false">53174.44-18785.98</f>
        <v>34388.46</v>
      </c>
      <c r="E19" s="10" t="s">
        <v>7</v>
      </c>
    </row>
    <row r="20" customFormat="false" ht="15" hidden="false" customHeight="false" outlineLevel="0" collapsed="false">
      <c r="A20" s="6" t="s">
        <v>41</v>
      </c>
      <c r="B20" s="7" t="s">
        <v>42</v>
      </c>
      <c r="C20" s="8" t="n">
        <v>1</v>
      </c>
      <c r="D20" s="9" t="n">
        <f aca="false">69220.84-22127.06</f>
        <v>47093.78</v>
      </c>
      <c r="E20" s="10" t="s">
        <v>7</v>
      </c>
    </row>
    <row r="21" customFormat="false" ht="15" hidden="false" customHeight="false" outlineLevel="0" collapsed="false">
      <c r="A21" s="6" t="s">
        <v>33</v>
      </c>
      <c r="B21" s="7" t="s">
        <v>43</v>
      </c>
      <c r="C21" s="8" t="n">
        <v>0.75</v>
      </c>
      <c r="D21" s="9" t="n">
        <f aca="false">45460.93-13774.25</f>
        <v>31686.68</v>
      </c>
      <c r="E21" s="10" t="s">
        <v>7</v>
      </c>
    </row>
    <row r="22" customFormat="false" ht="15" hidden="false" customHeight="false" outlineLevel="0" collapsed="false">
      <c r="A22" s="11" t="s">
        <v>44</v>
      </c>
      <c r="B22" s="7" t="s">
        <v>45</v>
      </c>
      <c r="C22" s="8" t="n">
        <v>1</v>
      </c>
      <c r="D22" s="9" t="n">
        <f aca="false">63258.58-19411.03</f>
        <v>43847.55</v>
      </c>
      <c r="E22" s="10" t="s">
        <v>7</v>
      </c>
    </row>
    <row r="23" customFormat="false" ht="15" hidden="false" customHeight="false" outlineLevel="0" collapsed="false">
      <c r="A23" s="6" t="s">
        <v>46</v>
      </c>
      <c r="B23" s="7" t="s">
        <v>47</v>
      </c>
      <c r="C23" s="8" t="n">
        <v>1</v>
      </c>
      <c r="D23" s="9" t="n">
        <v>50592.12</v>
      </c>
      <c r="E23" s="10" t="s">
        <v>7</v>
      </c>
    </row>
    <row r="24" customFormat="false" ht="15" hidden="false" customHeight="false" outlineLevel="0" collapsed="false">
      <c r="A24" s="6" t="s">
        <v>5</v>
      </c>
      <c r="B24" s="7" t="s">
        <v>48</v>
      </c>
      <c r="C24" s="8" t="n">
        <v>0.75</v>
      </c>
      <c r="D24" s="9" t="n">
        <f aca="false">45460.93-11329</f>
        <v>34131.93</v>
      </c>
      <c r="E24" s="10" t="s">
        <v>7</v>
      </c>
    </row>
    <row r="25" customFormat="false" ht="15" hidden="false" customHeight="false" outlineLevel="0" collapsed="false">
      <c r="A25" s="11" t="s">
        <v>33</v>
      </c>
      <c r="B25" s="7" t="s">
        <v>49</v>
      </c>
      <c r="C25" s="8" t="n">
        <v>0.75</v>
      </c>
      <c r="D25" s="9" t="n">
        <f aca="false">45460.93-11508.02</f>
        <v>33952.91</v>
      </c>
      <c r="E25" s="10" t="s">
        <v>7</v>
      </c>
    </row>
    <row r="26" customFormat="false" ht="15" hidden="false" customHeight="false" outlineLevel="0" collapsed="false">
      <c r="A26" s="6" t="s">
        <v>50</v>
      </c>
      <c r="B26" s="7" t="s">
        <v>51</v>
      </c>
      <c r="C26" s="8" t="n">
        <v>1</v>
      </c>
      <c r="D26" s="9" t="n">
        <f aca="false">63096.34-19578.72</f>
        <v>43517.62</v>
      </c>
      <c r="E26" s="10" t="s">
        <v>7</v>
      </c>
    </row>
    <row r="27" customFormat="false" ht="15" hidden="false" customHeight="false" outlineLevel="0" collapsed="false">
      <c r="A27" s="6" t="s">
        <v>33</v>
      </c>
      <c r="B27" s="7" t="s">
        <v>52</v>
      </c>
      <c r="C27" s="8" t="n">
        <v>0.75</v>
      </c>
      <c r="D27" s="9" t="n">
        <f aca="false">45436.41-11834.05</f>
        <v>33602.36</v>
      </c>
      <c r="E27" s="10" t="s">
        <v>7</v>
      </c>
    </row>
    <row r="28" customFormat="false" ht="15" hidden="false" customHeight="false" outlineLevel="0" collapsed="false">
      <c r="A28" s="14" t="s">
        <v>33</v>
      </c>
      <c r="B28" s="7" t="s">
        <v>53</v>
      </c>
      <c r="C28" s="8" t="n">
        <v>1</v>
      </c>
      <c r="D28" s="9" t="n">
        <f aca="false">60792.52-18242.24</f>
        <v>42550.28</v>
      </c>
      <c r="E28" s="10" t="s">
        <v>7</v>
      </c>
    </row>
    <row r="29" customFormat="false" ht="15" hidden="false" customHeight="false" outlineLevel="0" collapsed="false">
      <c r="A29" s="15"/>
      <c r="B29" s="16"/>
      <c r="C29" s="17"/>
      <c r="D29" s="18"/>
      <c r="E29" s="17"/>
      <c r="F29" s="19"/>
    </row>
    <row r="30" customFormat="false" ht="15" hidden="false" customHeight="false" outlineLevel="0" collapsed="false">
      <c r="A30" s="20" t="s">
        <v>54</v>
      </c>
    </row>
    <row r="31" customFormat="false" ht="15.75" hidden="false" customHeight="false" outlineLevel="0" collapsed="false">
      <c r="A31" s="21" t="s">
        <v>55</v>
      </c>
      <c r="B31" s="21"/>
      <c r="C31" s="21"/>
      <c r="D31" s="21"/>
      <c r="E31" s="21"/>
    </row>
    <row r="32" customFormat="false" ht="15.75" hidden="false" customHeight="false" outlineLevel="0" collapsed="false">
      <c r="A32" s="21" t="s">
        <v>56</v>
      </c>
      <c r="B32" s="21"/>
      <c r="C32" s="21"/>
      <c r="D32" s="21"/>
      <c r="E32" s="21"/>
    </row>
    <row r="33" customFormat="false" ht="15.75" hidden="false" customHeight="false" outlineLevel="0" collapsed="false">
      <c r="A33" s="21" t="s">
        <v>57</v>
      </c>
      <c r="B33" s="21"/>
      <c r="C33" s="21"/>
      <c r="D33" s="21"/>
      <c r="E33" s="21"/>
    </row>
    <row r="34" customFormat="false" ht="15" hidden="false" customHeight="false" outlineLevel="0" collapsed="false">
      <c r="A34" s="22"/>
      <c r="B34" s="22"/>
      <c r="C34" s="22"/>
      <c r="D34" s="22"/>
      <c r="E34" s="22"/>
      <c r="F34" s="23"/>
      <c r="G34" s="23"/>
    </row>
    <row r="35" customFormat="false" ht="15" hidden="false" customHeight="false" outlineLevel="0" collapsed="false">
      <c r="A35" s="22"/>
      <c r="B35" s="22"/>
      <c r="C35" s="22"/>
      <c r="D35" s="22"/>
      <c r="E35" s="22"/>
      <c r="F35" s="23"/>
      <c r="G35" s="23"/>
    </row>
    <row r="37" customFormat="false" ht="15" hidden="false" customHeight="false" outlineLevel="0" collapsed="false">
      <c r="A37" s="24"/>
      <c r="B37" s="24"/>
      <c r="C37" s="24"/>
      <c r="D37" s="24"/>
      <c r="E37" s="24"/>
      <c r="F37" s="25"/>
      <c r="G37" s="25"/>
    </row>
    <row r="38" customFormat="false" ht="15" hidden="false" customHeight="false" outlineLevel="0" collapsed="false">
      <c r="A38" s="23"/>
      <c r="B38" s="23"/>
      <c r="C38" s="23"/>
      <c r="D38" s="23"/>
      <c r="E38" s="23"/>
      <c r="F38" s="23"/>
      <c r="G38" s="23"/>
    </row>
    <row r="39" customFormat="false" ht="15" hidden="false" customHeight="false" outlineLevel="0" collapsed="false">
      <c r="A39" s="23"/>
      <c r="B39" s="23"/>
      <c r="C39" s="23"/>
      <c r="D39" s="23"/>
      <c r="E39" s="23"/>
      <c r="F39" s="23"/>
      <c r="G39" s="23"/>
    </row>
    <row r="54" customFormat="false" ht="34.5" hidden="false" customHeight="true" outlineLevel="0" collapsed="false"/>
    <row r="62" customFormat="false" ht="32.25" hidden="false" customHeight="true" outlineLevel="0" collapsed="false"/>
    <row r="103" customFormat="false" ht="15" hidden="false" customHeight="false" outlineLevel="0" collapsed="false">
      <c r="A103" s="26" t="s">
        <v>58</v>
      </c>
    </row>
  </sheetData>
  <mergeCells count="6">
    <mergeCell ref="A31:E31"/>
    <mergeCell ref="A32:E32"/>
    <mergeCell ref="A33:E33"/>
    <mergeCell ref="A34:E34"/>
    <mergeCell ref="A35:E35"/>
    <mergeCell ref="A37:E37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10.5703125" defaultRowHeight="15" zeroHeight="false" outlineLevelRow="0" outlineLevelCol="0"/>
  <cols>
    <col collapsed="false" customWidth="true" hidden="false" outlineLevel="0" max="1" min="1" style="1" width="77.14"/>
    <col collapsed="false" customWidth="true" hidden="false" outlineLevel="0" max="2" min="2" style="1" width="42.42"/>
    <col collapsed="false" customWidth="true" hidden="false" outlineLevel="0" max="3" min="3" style="1" width="35.85"/>
    <col collapsed="false" customWidth="true" hidden="false" outlineLevel="0" max="4" min="4" style="1" width="33.42"/>
    <col collapsed="false" customWidth="true" hidden="false" outlineLevel="0" max="6" min="5" style="1" width="26.86"/>
    <col collapsed="false" customWidth="true" hidden="false" outlineLevel="0" max="7" min="7" style="1" width="16.84"/>
    <col collapsed="false" customWidth="true" hidden="false" outlineLevel="0" max="8" min="8" style="1" width="32.57"/>
  </cols>
  <sheetData>
    <row r="1" customFormat="false" ht="48.75" hidden="false" customHeight="true" outlineLevel="0" collapsed="false">
      <c r="A1" s="2" t="s">
        <v>59</v>
      </c>
      <c r="B1" s="3" t="s">
        <v>1</v>
      </c>
      <c r="C1" s="5" t="s">
        <v>3</v>
      </c>
      <c r="D1" s="3" t="s">
        <v>60</v>
      </c>
    </row>
    <row r="2" customFormat="false" ht="15" hidden="false" customHeight="false" outlineLevel="0" collapsed="false">
      <c r="A2" s="1" t="s">
        <v>61</v>
      </c>
      <c r="B2" s="15" t="s">
        <v>62</v>
      </c>
      <c r="C2" s="9" t="n">
        <f aca="false">59206.42-18637.1</f>
        <v>40569.32</v>
      </c>
      <c r="D2" s="10" t="s">
        <v>63</v>
      </c>
      <c r="E2" s="27"/>
    </row>
    <row r="3" customFormat="false" ht="15" hidden="false" customHeight="false" outlineLevel="0" collapsed="false">
      <c r="A3" s="6" t="s">
        <v>64</v>
      </c>
      <c r="B3" s="7" t="s">
        <v>65</v>
      </c>
      <c r="C3" s="9" t="n">
        <f aca="false">90684.56-31287.53</f>
        <v>59397.03</v>
      </c>
      <c r="D3" s="10" t="s">
        <v>7</v>
      </c>
      <c r="E3" s="27"/>
    </row>
    <row r="4" customFormat="false" ht="15" hidden="false" customHeight="false" outlineLevel="0" collapsed="false">
      <c r="A4" s="6" t="s">
        <v>66</v>
      </c>
      <c r="B4" s="7" t="s">
        <v>67</v>
      </c>
      <c r="C4" s="9" t="n">
        <v>48613.22</v>
      </c>
      <c r="D4" s="10" t="s">
        <v>63</v>
      </c>
      <c r="E4" s="27"/>
    </row>
    <row r="5" customFormat="false" ht="15" hidden="false" customHeight="false" outlineLevel="0" collapsed="false">
      <c r="A5" s="6" t="s">
        <v>68</v>
      </c>
      <c r="B5" s="7" t="s">
        <v>69</v>
      </c>
      <c r="C5" s="9" t="n">
        <v>7669.34</v>
      </c>
      <c r="D5" s="10" t="s">
        <v>70</v>
      </c>
      <c r="E5" s="27"/>
    </row>
    <row r="6" customFormat="false" ht="15" hidden="false" customHeight="false" outlineLevel="0" collapsed="false">
      <c r="A6" s="6" t="s">
        <v>71</v>
      </c>
      <c r="B6" s="7" t="s">
        <v>72</v>
      </c>
      <c r="C6" s="9" t="n">
        <f aca="false">85537.16-28971.01</f>
        <v>56566.15</v>
      </c>
      <c r="D6" s="10" t="s">
        <v>7</v>
      </c>
      <c r="E6" s="27"/>
    </row>
    <row r="7" customFormat="false" ht="15" hidden="false" customHeight="false" outlineLevel="0" collapsed="false">
      <c r="A7" s="6" t="s">
        <v>73</v>
      </c>
      <c r="B7" s="7" t="s">
        <v>74</v>
      </c>
      <c r="C7" s="9" t="n">
        <f aca="false">100173.17-35477.05</f>
        <v>64696.12</v>
      </c>
      <c r="D7" s="10" t="s">
        <v>7</v>
      </c>
      <c r="E7" s="27"/>
    </row>
    <row r="8" customFormat="false" ht="15" hidden="false" customHeight="false" outlineLevel="0" collapsed="false">
      <c r="A8" s="6" t="s">
        <v>75</v>
      </c>
      <c r="B8" s="7" t="s">
        <v>76</v>
      </c>
      <c r="C8" s="9" t="n">
        <f aca="false">97992.98-34347.67</f>
        <v>63645.31</v>
      </c>
      <c r="D8" s="10" t="s">
        <v>7</v>
      </c>
      <c r="E8" s="27"/>
    </row>
    <row r="9" customFormat="false" ht="15" hidden="false" customHeight="false" outlineLevel="0" collapsed="false">
      <c r="A9" s="6" t="s">
        <v>77</v>
      </c>
      <c r="B9" s="7" t="s">
        <v>78</v>
      </c>
      <c r="C9" s="9" t="n">
        <f aca="false">46933.12-16316.91</f>
        <v>30616.21</v>
      </c>
      <c r="D9" s="10" t="s">
        <v>79</v>
      </c>
      <c r="E9" s="27"/>
    </row>
    <row r="10" customFormat="false" ht="15" hidden="false" customHeight="false" outlineLevel="0" collapsed="false">
      <c r="A10" s="6" t="s">
        <v>80</v>
      </c>
      <c r="B10" s="7" t="s">
        <v>81</v>
      </c>
      <c r="C10" s="9" t="n">
        <f aca="false">103905.07-37156.6</f>
        <v>66748.47</v>
      </c>
      <c r="D10" s="10" t="s">
        <v>7</v>
      </c>
      <c r="E10" s="27"/>
    </row>
    <row r="11" customFormat="false" ht="15" hidden="false" customHeight="false" outlineLevel="0" collapsed="false">
      <c r="A11" s="6" t="s">
        <v>82</v>
      </c>
      <c r="B11" s="7" t="s">
        <v>83</v>
      </c>
      <c r="C11" s="9" t="n">
        <f aca="false">99570.34-34151.67</f>
        <v>65418.67</v>
      </c>
      <c r="D11" s="10" t="s">
        <v>7</v>
      </c>
      <c r="E11" s="27"/>
    </row>
    <row r="12" customFormat="false" ht="15" hidden="false" customHeight="false" outlineLevel="0" collapsed="false">
      <c r="A12" s="14" t="s">
        <v>84</v>
      </c>
      <c r="B12" s="7" t="s">
        <v>85</v>
      </c>
      <c r="C12" s="9" t="n">
        <f aca="false">67492.2-23641.09</f>
        <v>43851.11</v>
      </c>
      <c r="D12" s="10" t="s">
        <v>86</v>
      </c>
      <c r="E12" s="27"/>
    </row>
    <row r="14" customFormat="false" ht="15" hidden="false" customHeight="false" outlineLevel="0" collapsed="false">
      <c r="A14" s="20" t="s">
        <v>54</v>
      </c>
      <c r="B14" s="15"/>
      <c r="C14" s="17"/>
      <c r="D14" s="17"/>
      <c r="E14" s="17"/>
    </row>
    <row r="15" customFormat="false" ht="15" hidden="false" customHeight="false" outlineLevel="0" collapsed="false">
      <c r="A15" s="28" t="s">
        <v>87</v>
      </c>
      <c r="B15" s="28"/>
      <c r="C15" s="28"/>
      <c r="D15" s="28"/>
      <c r="E15" s="29"/>
      <c r="F15" s="29"/>
      <c r="G15" s="29"/>
      <c r="H15" s="29"/>
    </row>
    <row r="16" customFormat="false" ht="15.75" hidden="false" customHeight="false" outlineLevel="0" collapsed="false">
      <c r="A16" s="21" t="s">
        <v>88</v>
      </c>
      <c r="B16" s="21"/>
      <c r="C16" s="21"/>
      <c r="D16" s="21"/>
      <c r="E16" s="20"/>
      <c r="F16" s="20"/>
      <c r="G16" s="20"/>
      <c r="H16" s="20"/>
    </row>
    <row r="18" customFormat="false" ht="15" hidden="false" customHeight="false" outlineLevel="0" collapsed="false">
      <c r="A18" s="24"/>
      <c r="B18" s="24"/>
      <c r="C18" s="24"/>
      <c r="D18" s="24"/>
      <c r="E18" s="25"/>
      <c r="F18" s="25"/>
      <c r="G18" s="25"/>
      <c r="H18" s="25"/>
    </row>
  </sheetData>
  <mergeCells count="3">
    <mergeCell ref="A15:D15"/>
    <mergeCell ref="A16:D16"/>
    <mergeCell ref="A18:D1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24" activeCellId="0" sqref="A24"/>
    </sheetView>
  </sheetViews>
  <sheetFormatPr defaultColWidth="10.5703125" defaultRowHeight="15" zeroHeight="false" outlineLevelRow="0" outlineLevelCol="0"/>
  <cols>
    <col collapsed="false" customWidth="true" hidden="false" outlineLevel="0" max="1" min="1" style="1" width="64.14"/>
    <col collapsed="false" customWidth="true" hidden="false" outlineLevel="0" max="2" min="2" style="1" width="42.86"/>
    <col collapsed="false" customWidth="true" hidden="false" outlineLevel="0" max="3" min="3" style="1" width="29.29"/>
    <col collapsed="false" customWidth="true" hidden="false" outlineLevel="0" max="4" min="4" style="1" width="32.57"/>
  </cols>
  <sheetData>
    <row r="1" customFormat="false" ht="44.25" hidden="false" customHeight="true" outlineLevel="0" collapsed="false">
      <c r="A1" s="2" t="s">
        <v>89</v>
      </c>
      <c r="B1" s="3" t="s">
        <v>1</v>
      </c>
      <c r="C1" s="5" t="s">
        <v>3</v>
      </c>
      <c r="D1" s="3" t="s">
        <v>60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customFormat="false" ht="15" hidden="false" customHeight="false" outlineLevel="0" collapsed="false">
      <c r="A2" s="11" t="s">
        <v>90</v>
      </c>
      <c r="B2" s="31" t="s">
        <v>91</v>
      </c>
      <c r="C2" s="32" t="n">
        <v>35980.99</v>
      </c>
      <c r="D2" s="10" t="s">
        <v>7</v>
      </c>
      <c r="E2" s="27"/>
    </row>
    <row r="3" customFormat="false" ht="15" hidden="false" customHeight="false" outlineLevel="0" collapsed="false">
      <c r="A3" s="11" t="s">
        <v>92</v>
      </c>
      <c r="B3" s="31" t="s">
        <v>93</v>
      </c>
      <c r="C3" s="32" t="n">
        <f aca="false">50469.09-14637</f>
        <v>35832.09</v>
      </c>
      <c r="D3" s="10" t="s">
        <v>7</v>
      </c>
      <c r="E3" s="27"/>
    </row>
    <row r="4" customFormat="false" ht="15" hidden="false" customHeight="false" outlineLevel="0" collapsed="false">
      <c r="A4" s="33" t="s">
        <v>94</v>
      </c>
      <c r="B4" s="31" t="s">
        <v>95</v>
      </c>
      <c r="C4" s="32" t="n">
        <v>19207.09</v>
      </c>
      <c r="D4" s="10" t="s">
        <v>96</v>
      </c>
      <c r="E4" s="27"/>
    </row>
    <row r="5" customFormat="false" ht="15" hidden="false" customHeight="false" outlineLevel="0" collapsed="false">
      <c r="A5" s="33" t="s">
        <v>97</v>
      </c>
      <c r="B5" s="31" t="s">
        <v>98</v>
      </c>
      <c r="C5" s="32" t="n">
        <f aca="false">41960.11-11142.18</f>
        <v>30817.93</v>
      </c>
      <c r="D5" s="10" t="s">
        <v>7</v>
      </c>
      <c r="E5" s="27"/>
    </row>
    <row r="6" customFormat="false" ht="15" hidden="false" customHeight="false" outlineLevel="0" collapsed="false">
      <c r="A6" s="33" t="s">
        <v>99</v>
      </c>
      <c r="B6" s="31" t="s">
        <v>100</v>
      </c>
      <c r="C6" s="32" t="n">
        <f aca="false">50352.18-15726.03</f>
        <v>34626.15</v>
      </c>
      <c r="D6" s="10" t="s">
        <v>7</v>
      </c>
      <c r="E6" s="27"/>
    </row>
    <row r="7" customFormat="false" ht="36.75" hidden="false" customHeight="true" outlineLevel="0" collapsed="false">
      <c r="A7" s="33" t="s">
        <v>101</v>
      </c>
      <c r="B7" s="31" t="s">
        <v>102</v>
      </c>
      <c r="C7" s="32" t="n">
        <v>46212.1</v>
      </c>
      <c r="D7" s="10" t="s">
        <v>7</v>
      </c>
      <c r="E7" s="34"/>
    </row>
    <row r="8" customFormat="false" ht="45" hidden="false" customHeight="false" outlineLevel="0" collapsed="false">
      <c r="A8" s="33" t="s">
        <v>103</v>
      </c>
      <c r="B8" s="31" t="s">
        <v>104</v>
      </c>
      <c r="C8" s="32" t="n">
        <v>29740</v>
      </c>
      <c r="D8" s="33" t="s">
        <v>105</v>
      </c>
      <c r="E8" s="27"/>
    </row>
    <row r="9" customFormat="false" ht="15" hidden="false" customHeight="false" outlineLevel="0" collapsed="false">
      <c r="A9" s="1" t="s">
        <v>106</v>
      </c>
      <c r="B9" s="31" t="s">
        <v>107</v>
      </c>
      <c r="C9" s="32" t="n">
        <v>23094.38</v>
      </c>
      <c r="D9" s="10" t="s">
        <v>108</v>
      </c>
      <c r="E9" s="27"/>
    </row>
    <row r="10" customFormat="false" ht="15" hidden="false" customHeight="false" outlineLevel="0" collapsed="false">
      <c r="A10" s="33" t="s">
        <v>109</v>
      </c>
      <c r="B10" s="31" t="s">
        <v>110</v>
      </c>
      <c r="C10" s="32" t="n">
        <f aca="false">61021.92-18309.24</f>
        <v>42712.68</v>
      </c>
      <c r="D10" s="10" t="s">
        <v>7</v>
      </c>
      <c r="E10" s="27"/>
    </row>
    <row r="11" customFormat="false" ht="15" hidden="false" customHeight="false" outlineLevel="0" collapsed="false">
      <c r="A11" s="33" t="s">
        <v>111</v>
      </c>
      <c r="B11" s="31" t="s">
        <v>112</v>
      </c>
      <c r="C11" s="32" t="n">
        <f aca="false">61021.92-19107.9</f>
        <v>41914.02</v>
      </c>
      <c r="D11" s="10" t="s">
        <v>7</v>
      </c>
      <c r="E11" s="34"/>
    </row>
    <row r="12" customFormat="false" ht="33.75" hidden="false" customHeight="true" outlineLevel="0" collapsed="false">
      <c r="A12" s="33" t="s">
        <v>113</v>
      </c>
      <c r="B12" s="31" t="s">
        <v>114</v>
      </c>
      <c r="C12" s="32" t="n">
        <v>10064.8</v>
      </c>
      <c r="D12" s="10" t="s">
        <v>115</v>
      </c>
      <c r="E12" s="27"/>
    </row>
    <row r="13" customFormat="false" ht="15" hidden="false" customHeight="false" outlineLevel="0" collapsed="false">
      <c r="A13" s="33" t="s">
        <v>116</v>
      </c>
      <c r="B13" s="7" t="s">
        <v>117</v>
      </c>
      <c r="C13" s="32" t="n">
        <v>35762.76</v>
      </c>
      <c r="D13" s="10" t="s">
        <v>7</v>
      </c>
      <c r="E13" s="27"/>
    </row>
    <row r="14" customFormat="false" ht="15" hidden="false" customHeight="false" outlineLevel="0" collapsed="false">
      <c r="A14" s="33" t="s">
        <v>118</v>
      </c>
      <c r="B14" s="31" t="s">
        <v>119</v>
      </c>
      <c r="C14" s="32" t="n">
        <v>35760.93</v>
      </c>
      <c r="D14" s="10" t="s">
        <v>7</v>
      </c>
      <c r="E14" s="27"/>
    </row>
    <row r="15" customFormat="false" ht="15" hidden="false" customHeight="false" outlineLevel="0" collapsed="false">
      <c r="A15" s="33" t="s">
        <v>120</v>
      </c>
      <c r="B15" s="31" t="s">
        <v>121</v>
      </c>
      <c r="C15" s="32" t="n">
        <v>30817.93</v>
      </c>
      <c r="D15" s="10" t="s">
        <v>7</v>
      </c>
      <c r="E15" s="27"/>
    </row>
    <row r="16" customFormat="false" ht="15" hidden="false" customHeight="false" outlineLevel="0" collapsed="false">
      <c r="A16" s="33" t="s">
        <v>122</v>
      </c>
      <c r="B16" s="31" t="s">
        <v>123</v>
      </c>
      <c r="C16" s="32" t="n">
        <v>35762.76</v>
      </c>
      <c r="D16" s="10" t="s">
        <v>7</v>
      </c>
      <c r="E16" s="27"/>
    </row>
    <row r="17" customFormat="false" ht="15" hidden="false" customHeight="false" outlineLevel="0" collapsed="false">
      <c r="A17" s="10" t="s">
        <v>124</v>
      </c>
      <c r="B17" s="31" t="s">
        <v>125</v>
      </c>
      <c r="C17" s="32" t="n">
        <f aca="false">41960.11-11142.18</f>
        <v>30817.93</v>
      </c>
      <c r="D17" s="10" t="s">
        <v>7</v>
      </c>
      <c r="E17" s="27"/>
    </row>
    <row r="18" customFormat="false" ht="36" hidden="false" customHeight="true" outlineLevel="0" collapsed="false">
      <c r="A18" s="33" t="s">
        <v>126</v>
      </c>
      <c r="B18" s="31" t="s">
        <v>127</v>
      </c>
      <c r="C18" s="32" t="n">
        <v>27683.15</v>
      </c>
      <c r="D18" s="10" t="s">
        <v>7</v>
      </c>
      <c r="E18" s="34"/>
    </row>
    <row r="19" customFormat="false" ht="32.25" hidden="false" customHeight="true" outlineLevel="0" collapsed="false">
      <c r="A19" s="33" t="s">
        <v>128</v>
      </c>
      <c r="B19" s="35" t="s">
        <v>129</v>
      </c>
      <c r="C19" s="32" t="n">
        <v>27328.04</v>
      </c>
      <c r="D19" s="10" t="s">
        <v>7</v>
      </c>
      <c r="E19" s="34"/>
    </row>
    <row r="20" customFormat="false" ht="15" hidden="false" customHeight="false" outlineLevel="0" collapsed="false">
      <c r="A20" s="33" t="s">
        <v>130</v>
      </c>
      <c r="B20" s="31" t="s">
        <v>131</v>
      </c>
      <c r="C20" s="32" t="n">
        <f aca="false">41960.11-11142.18</f>
        <v>30817.93</v>
      </c>
      <c r="D20" s="10" t="s">
        <v>7</v>
      </c>
      <c r="E20" s="27"/>
    </row>
    <row r="21" customFormat="false" ht="15" hidden="false" customHeight="false" outlineLevel="0" collapsed="false">
      <c r="A21" s="33" t="s">
        <v>132</v>
      </c>
      <c r="B21" s="31" t="s">
        <v>133</v>
      </c>
      <c r="C21" s="32" t="n">
        <f aca="false">61855.95-18321</f>
        <v>43534.95</v>
      </c>
      <c r="D21" s="10" t="s">
        <v>7</v>
      </c>
      <c r="E21" s="27"/>
    </row>
    <row r="22" customFormat="false" ht="36" hidden="false" customHeight="true" outlineLevel="0" collapsed="false">
      <c r="A22" s="33" t="s">
        <v>134</v>
      </c>
      <c r="B22" s="31" t="s">
        <v>135</v>
      </c>
      <c r="C22" s="32" t="n">
        <v>28298.69</v>
      </c>
      <c r="D22" s="10" t="s">
        <v>7</v>
      </c>
      <c r="E22" s="34"/>
    </row>
    <row r="23" customFormat="false" ht="34.5" hidden="false" customHeight="true" outlineLevel="0" collapsed="false">
      <c r="A23" s="33" t="s">
        <v>136</v>
      </c>
      <c r="B23" s="31" t="s">
        <v>137</v>
      </c>
      <c r="C23" s="32" t="n">
        <v>30881.66</v>
      </c>
      <c r="D23" s="10" t="s">
        <v>7</v>
      </c>
      <c r="E23" s="36"/>
    </row>
    <row r="24" customFormat="false" ht="15" hidden="false" customHeight="false" outlineLevel="0" collapsed="false">
      <c r="A24" s="33" t="s">
        <v>138</v>
      </c>
      <c r="B24" s="31" t="s">
        <v>139</v>
      </c>
      <c r="C24" s="32" t="n">
        <f aca="false">50352.18-14589.42</f>
        <v>35762.76</v>
      </c>
      <c r="D24" s="10" t="s">
        <v>7</v>
      </c>
      <c r="E24" s="27"/>
    </row>
    <row r="25" customFormat="false" ht="15" hidden="false" customHeight="false" outlineLevel="0" collapsed="false">
      <c r="A25" s="33" t="s">
        <v>140</v>
      </c>
      <c r="B25" s="31" t="s">
        <v>141</v>
      </c>
      <c r="C25" s="32" t="n">
        <f aca="false">44669.29-12255.06</f>
        <v>32414.23</v>
      </c>
      <c r="D25" s="10" t="s">
        <v>7</v>
      </c>
      <c r="E25" s="27"/>
    </row>
    <row r="26" customFormat="false" ht="15" hidden="false" customHeight="false" outlineLevel="0" collapsed="false">
      <c r="A26" s="33" t="s">
        <v>142</v>
      </c>
      <c r="B26" s="31" t="s">
        <v>143</v>
      </c>
      <c r="C26" s="32" t="n">
        <v>36848.18</v>
      </c>
      <c r="D26" s="10" t="s">
        <v>7</v>
      </c>
      <c r="E26" s="27"/>
    </row>
    <row r="27" customFormat="false" ht="15" hidden="false" customHeight="false" outlineLevel="0" collapsed="false">
      <c r="A27" s="33" t="s">
        <v>144</v>
      </c>
      <c r="B27" s="35" t="s">
        <v>145</v>
      </c>
      <c r="C27" s="32" t="n">
        <f aca="false">50352.18-14589.42</f>
        <v>35762.76</v>
      </c>
      <c r="D27" s="10" t="s">
        <v>7</v>
      </c>
      <c r="E27" s="27"/>
    </row>
    <row r="28" customFormat="false" ht="15" hidden="false" customHeight="false" outlineLevel="0" collapsed="false">
      <c r="A28" s="33" t="s">
        <v>146</v>
      </c>
      <c r="B28" s="35" t="s">
        <v>147</v>
      </c>
      <c r="C28" s="32" t="n">
        <v>8030.26</v>
      </c>
      <c r="D28" s="10" t="s">
        <v>148</v>
      </c>
      <c r="E28" s="27"/>
    </row>
    <row r="29" customFormat="false" ht="15" hidden="false" customHeight="false" outlineLevel="0" collapsed="false">
      <c r="A29" s="33" t="s">
        <v>149</v>
      </c>
      <c r="B29" s="35" t="s">
        <v>150</v>
      </c>
      <c r="C29" s="32" t="n">
        <f aca="false">41960.11-11142.18</f>
        <v>30817.93</v>
      </c>
      <c r="D29" s="10" t="s">
        <v>7</v>
      </c>
      <c r="E29" s="27"/>
    </row>
    <row r="30" customFormat="false" ht="15" hidden="false" customHeight="false" outlineLevel="0" collapsed="false">
      <c r="A30" s="37" t="s">
        <v>94</v>
      </c>
      <c r="B30" s="35" t="s">
        <v>151</v>
      </c>
      <c r="C30" s="32" t="n">
        <v>26803.3</v>
      </c>
      <c r="D30" s="10" t="s">
        <v>7</v>
      </c>
      <c r="E30" s="27"/>
    </row>
    <row r="32" customFormat="false" ht="15" hidden="false" customHeight="false" outlineLevel="0" collapsed="false">
      <c r="A32" s="20" t="s">
        <v>54</v>
      </c>
      <c r="B32" s="38"/>
      <c r="C32" s="39"/>
      <c r="D32" s="39"/>
      <c r="E32" s="39"/>
      <c r="F32" s="39"/>
    </row>
    <row r="33" customFormat="false" ht="15" hidden="false" customHeight="false" outlineLevel="0" collapsed="false">
      <c r="A33" s="22"/>
      <c r="B33" s="22"/>
      <c r="C33" s="22"/>
      <c r="D33" s="22"/>
      <c r="E33" s="20"/>
      <c r="F33" s="20"/>
    </row>
    <row r="34" customFormat="false" ht="15.75" hidden="false" customHeight="false" outlineLevel="0" collapsed="false">
      <c r="A34" s="21" t="s">
        <v>87</v>
      </c>
      <c r="B34" s="21"/>
      <c r="C34" s="21"/>
      <c r="D34" s="21"/>
      <c r="E34" s="20"/>
    </row>
    <row r="35" customFormat="false" ht="15.75" hidden="false" customHeight="false" outlineLevel="0" collapsed="false">
      <c r="A35" s="21" t="s">
        <v>152</v>
      </c>
      <c r="B35" s="21"/>
      <c r="C35" s="21"/>
      <c r="D35" s="21"/>
      <c r="E35" s="20"/>
    </row>
    <row r="37" customFormat="false" ht="15" hidden="false" customHeight="false" outlineLevel="0" collapsed="false">
      <c r="A37" s="24"/>
      <c r="B37" s="24"/>
      <c r="C37" s="24"/>
      <c r="D37" s="24"/>
    </row>
  </sheetData>
  <mergeCells count="4">
    <mergeCell ref="A33:D33"/>
    <mergeCell ref="A34:D34"/>
    <mergeCell ref="A35:D35"/>
    <mergeCell ref="A37:D37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2024-05-06T10:42:17Z</dcterms:created>
  <dc:creator>DIAZ RODRIGUEZ, PEDRO</dc:creator>
  <dc:description/>
  <dc:language>es-ES</dc:language>
  <cp:lastModifiedBy/>
  <cp:lastPrinted>2025-04-30T10:55:55Z</cp:lastPrinted>
  <dcterms:modified xsi:type="dcterms:W3CDTF">2026-05-27T11:51:03Z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