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putados-as provinciales" sheetId="1" state="visible" r:id="rId2"/>
    <sheet name="Personal directivo" sheetId="2" state="visible" r:id="rId3"/>
    <sheet name="Personal eventual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<sst xmlns="http://schemas.openxmlformats.org/spreadsheetml/2006/main" count="226" uniqueCount="153">
  <si>
    <r>
      <rPr>
        <b val="true"/>
        <sz val="11"/>
        <color rgb="FF000000"/>
        <rFont val="Calibri"/>
        <family val="2"/>
        <charset val="1"/>
      </rPr>
      <t xml:space="preserve">DIPUTADOS/AS PROVINCIALES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</si>
  <si>
    <t xml:space="preserve">APELLIDOS, NOMBRE</t>
  </si>
  <si>
    <r>
      <rPr>
        <b val="true"/>
        <sz val="11"/>
        <rFont val="Calibri"/>
        <family val="2"/>
        <charset val="1"/>
      </rPr>
      <t xml:space="preserve">Porcentaje de dedicación </t>
    </r>
    <r>
      <rPr>
        <b val="true"/>
        <vertAlign val="superscript"/>
        <sz val="11"/>
        <rFont val="Calibri"/>
        <family val="2"/>
        <charset val="1"/>
      </rPr>
      <t xml:space="preserve">2</t>
    </r>
  </si>
  <si>
    <t xml:space="preserve">Retribución neta anual percibida</t>
  </si>
  <si>
    <r>
      <rPr>
        <b val="true"/>
        <sz val="11"/>
        <rFont val="Calibri"/>
        <family val="2"/>
        <charset val="1"/>
      </rPr>
      <t xml:space="preserve">Periodo de actividad </t>
    </r>
    <r>
      <rPr>
        <b val="true"/>
        <vertAlign val="superscript"/>
        <sz val="11"/>
        <rFont val="Calibri"/>
        <family val="2"/>
        <charset val="1"/>
      </rPr>
      <t xml:space="preserve">3</t>
    </r>
  </si>
  <si>
    <t xml:space="preserve">DIPUTADA PSOE (23/27)</t>
  </si>
  <si>
    <t xml:space="preserve">ALMÓN FERNÁNDEZ, MARÍA FLOR</t>
  </si>
  <si>
    <t xml:space="preserve">Desde 01/01/2025 hasta 31/12/2025</t>
  </si>
  <si>
    <t xml:space="preserve">DIPUTADA CULTURA Y EDUCACIÓN  (23/27)</t>
  </si>
  <si>
    <t xml:space="preserve">CARACUEL SÁNCHEZ, MARÍA PILAR</t>
  </si>
  <si>
    <t xml:space="preserve">VICEPRESIDENTA 2ª DIPUTADA TRANSPARENCIA, RRHH Y TRANSF.DIGITAL (23/27)</t>
  </si>
  <si>
    <t xml:space="preserve">CASTILLO DE LA RICA, MÓNICA</t>
  </si>
  <si>
    <t xml:space="preserve">DIPUTADO PSOE (23/27) </t>
  </si>
  <si>
    <t xml:space="preserve">CUENCA RODRÍGUEZ, FRANCISCO</t>
  </si>
  <si>
    <t xml:space="preserve">Desde 01/08/2025 hasta 31/12/2025</t>
  </si>
  <si>
    <t xml:space="preserve">Sin dedicación</t>
  </si>
  <si>
    <t xml:space="preserve">Desde 01/01/2025 hasta 31/07/2025</t>
  </si>
  <si>
    <t xml:space="preserve">DIPUTADO VOX PORTAVOZ  (23/27)</t>
  </si>
  <si>
    <t xml:space="preserve">DE CASTRO SIERRA, GUSTAVO</t>
  </si>
  <si>
    <t xml:space="preserve">DIPUTADO FONDOS EUROPEOS, DESARROLLO, INDUSTRIA Y EMPLEO (23/27)</t>
  </si>
  <si>
    <t xml:space="preserve">DIAZ SÁNCHEZ, ANTONIO</t>
  </si>
  <si>
    <t xml:space="preserve">DIPUTADA BIENESTAR SOCIAL, IGUALDAD Y FAMILIA (23/27)</t>
  </si>
  <si>
    <t xml:space="preserve">DUQUE MERINO, MARÍA ELENA</t>
  </si>
  <si>
    <t xml:space="preserve">VICEPRESIDENTE 3º Y DIPUTADO DEPORTES E INSTAL.DEPORT. (23/27)</t>
  </si>
  <si>
    <t xml:space="preserve">ESCOBEDO JIMÉNEZ, JOSÉ ERIC</t>
  </si>
  <si>
    <t xml:space="preserve">GÁMEZ MUÑOZ, MARÍA REMEDIOS</t>
  </si>
  <si>
    <r>
      <rPr>
        <sz val="11"/>
        <rFont val="Calibri"/>
        <family val="2"/>
        <charset val="1"/>
      </rPr>
      <t xml:space="preserve">100% / 75% </t>
    </r>
    <r>
      <rPr>
        <vertAlign val="superscript"/>
        <sz val="11"/>
        <rFont val="Calibri"/>
        <family val="2"/>
        <charset val="1"/>
      </rPr>
      <t xml:space="preserve">4</t>
    </r>
  </si>
  <si>
    <t xml:space="preserve">GARZÓN RUIZ, MERCEDES </t>
  </si>
  <si>
    <t xml:space="preserve">DIPUTADA PSOE PORTAVOZ (23/27)</t>
  </si>
  <si>
    <t xml:space="preserve">GÓMEZ ABAD, FÁTIMA</t>
  </si>
  <si>
    <t xml:space="preserve">DIPUTADO C. SOCIALES, MAYORES Y JUVENTUD (23/27)</t>
  </si>
  <si>
    <t xml:space="preserve">GONZÁLEZ ALONSO, ROBERTO</t>
  </si>
  <si>
    <t xml:space="preserve">VICEPRESIDENTE 4º DIPUTADO OBRAS PUBLICAS Y VIVIENDA (23/27)</t>
  </si>
  <si>
    <t xml:space="preserve">JIMÉNEZ DOMÍNGUEZ, JOSÉ RAMÓN</t>
  </si>
  <si>
    <t xml:space="preserve">VICEPRESIDENTE 5º DIPUTADO CONTRATACION, AGUA, PROMOC AGRARIA Y MEDIO AMBIENTE (23/27)</t>
  </si>
  <si>
    <t xml:space="preserve">MANCILLA MANCILLA, ANTONIO</t>
  </si>
  <si>
    <t xml:space="preserve">DIPUTADO PSOE (23/27)</t>
  </si>
  <si>
    <t xml:space="preserve">MARTÍNEZ SÁNCHEZ, MANUEL</t>
  </si>
  <si>
    <t xml:space="preserve">DIPUTADO ASISTENCIA MUNICIPIOS Y EMERGENCIAS (23/27) </t>
  </si>
  <si>
    <t xml:space="preserve">MARTOS HIDALGO, EDUARDO MIGUEL</t>
  </si>
  <si>
    <t xml:space="preserve">DIPUTADA ECONOMÍA Y ATENCIÓN AL ALCALDE (23/27)</t>
  </si>
  <si>
    <t xml:space="preserve">MOLINA GÁLVEZ, ANA MARÍA</t>
  </si>
  <si>
    <t xml:space="preserve">VICEPRESIDENTE 1º DIP. PRESIDENCIA, PROY ESTRAT Y PORTAVOCÍA (23/25)</t>
  </si>
  <si>
    <t xml:space="preserve">NAVARRO DIAZ, NICOLAS JOSÉ</t>
  </si>
  <si>
    <t xml:space="preserve">Desde 01/01/2025 hasta 10/11/2025</t>
  </si>
  <si>
    <t xml:space="preserve">VICEPRESIDENTA 1ª Y DIPUTADA TURISMO Y PATRIMONIO (23/27)</t>
  </si>
  <si>
    <t xml:space="preserve">NIEVAS BALLESTEROS, MARTA</t>
  </si>
  <si>
    <t xml:space="preserve">PADILLA GERVILLA, ISMAEL</t>
  </si>
  <si>
    <t xml:space="preserve">DIPUTADA IU PORTAVOZ (23/27) </t>
  </si>
  <si>
    <t xml:space="preserve">PÉREZ RODRÍGUEZ, MARÍA CARMEN</t>
  </si>
  <si>
    <t xml:space="preserve">DIPUTADA DE IGUALDAD Y CORRESPONSABILIDAD (25/27)</t>
  </si>
  <si>
    <t xml:space="preserve">REINOSO HERRERO, MARIA DEL CARMEN</t>
  </si>
  <si>
    <r>
      <rPr>
        <sz val="11"/>
        <rFont val="Calibri"/>
        <family val="2"/>
        <charset val="1"/>
      </rPr>
      <t xml:space="preserve">100,00% </t>
    </r>
    <r>
      <rPr>
        <vertAlign val="superscript"/>
        <sz val="11"/>
        <rFont val="Calibri"/>
        <family val="2"/>
        <charset val="1"/>
      </rPr>
      <t xml:space="preserve">5</t>
    </r>
  </si>
  <si>
    <t xml:space="preserve">Desde 01/12/2025 hasta 31/12/2025</t>
  </si>
  <si>
    <t xml:space="preserve">PRESIDENTE (23/27)</t>
  </si>
  <si>
    <t xml:space="preserve">RODRÍGUEZ GUERRERO, FRANCISCO PEDRO</t>
  </si>
  <si>
    <t xml:space="preserve">SANTAELLA ACEITUNO, FRANCISCA</t>
  </si>
  <si>
    <t xml:space="preserve">TORREGROSA MARTÍNEZ, JUAN FRANCISCO</t>
  </si>
  <si>
    <t xml:space="preserve">DIPUTADA PRESIDENCIA, PROY. ESTRATEGICOS PROV., GESTION DE BIENES CULTURALES, RETO DEMOG.   (23/27)</t>
  </si>
  <si>
    <t xml:space="preserve">VERA GARCÍA, MARÍA CLEOFE</t>
  </si>
  <si>
    <t xml:space="preserve">VERA UTRILLA, ELOY</t>
  </si>
  <si>
    <t xml:space="preserve">VILLEGAS JIMÉNEZ, JOSÉ MARÍA</t>
  </si>
  <si>
    <t xml:space="preserve">NOTAS INFORMATIVAS: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</si>
  <si>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1</t>
    </r>
    <r>
      <rPr>
        <i val="true"/>
        <sz val="10"/>
        <color rgb="FF000000"/>
        <rFont val="Calibri"/>
        <family val="2"/>
        <charset val="1"/>
      </rPr>
      <t xml:space="preserve"> Se indica el mandato de la corporación constituida en  2023 (23/27).</t>
    </r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</si>
  <si>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</t>
    </r>
    <r>
      <rPr>
        <i val="true"/>
        <sz val="10"/>
        <color rgb="FF000000"/>
        <rFont val="Calibri"/>
        <family val="2"/>
        <charset val="1"/>
      </rPr>
      <t xml:space="preserve"> Aquellos diputados sin dedicación le corresponden las indemnizaciones por asistencias a sesiones o actos de órganos colegiados de la Diputación provincial, establecidas en el art. 33.2 de las Bases de Ejecución del Presupuesto 2023.</t>
    </r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</si>
  <si>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3</t>
    </r>
    <r>
      <rPr>
        <i val="true"/>
        <sz val="10"/>
        <color rgb="FF000000"/>
        <rFont val="Calibri"/>
        <family val="2"/>
        <charset val="1"/>
      </rPr>
      <t xml:space="preserve"> Se indica el periodo de actividad del Diputado/a durante el año 2025.</t>
    </r>
  </si>
  <si>
    <r>
      <rPr>
        <i val="true"/>
        <sz val="10"/>
        <rFont val="Calibri"/>
        <family val="2"/>
        <charset val="1"/>
      </rPr>
      <t xml:space="preserve">*</t>
    </r>
    <r>
      <rPr>
        <i val="true"/>
        <vertAlign val="superscript"/>
        <sz val="10"/>
        <rFont val="Calibri"/>
        <family val="2"/>
        <charset val="1"/>
      </rPr>
      <t xml:space="preserve">4</t>
    </r>
    <r>
      <rPr>
        <i val="true"/>
        <sz val="10"/>
        <rFont val="Calibri"/>
        <family val="2"/>
        <charset val="1"/>
      </rPr>
      <t xml:space="preserve"> Porcentaje de dedicación del 100% hasta noviembre y 75% desde diciembre</t>
    </r>
  </si>
  <si>
    <r>
      <rPr>
        <i val="true"/>
        <sz val="10"/>
        <rFont val="Calibri"/>
        <family val="2"/>
        <charset val="1"/>
      </rPr>
      <t xml:space="preserve">*</t>
    </r>
    <r>
      <rPr>
        <i val="true"/>
        <vertAlign val="superscript"/>
        <sz val="10"/>
        <rFont val="Calibri"/>
        <family val="2"/>
        <charset val="1"/>
      </rPr>
      <t xml:space="preserve">5</t>
    </r>
    <r>
      <rPr>
        <i val="true"/>
        <sz val="10"/>
        <rFont val="Calibri"/>
        <family val="2"/>
        <charset val="1"/>
      </rPr>
      <t xml:space="preserve"> Porcentaje de dedicación del 100% desde diciembre</t>
    </r>
  </si>
  <si>
    <t xml:space="preserve">* FECHA PUBLICACIÓN: MAYO 2024</t>
  </si>
  <si>
    <t xml:space="preserve">PERSONAL DIRECTIVO PROFESIONAL </t>
  </si>
  <si>
    <r>
      <rPr>
        <b val="true"/>
        <sz val="11"/>
        <rFont val="Calibri"/>
        <family val="2"/>
        <charset val="1"/>
      </rPr>
      <t xml:space="preserve">Período de actividad </t>
    </r>
    <r>
      <rPr>
        <b val="true"/>
        <vertAlign val="superscript"/>
        <sz val="11"/>
        <rFont val="Calibri"/>
        <family val="2"/>
        <charset val="1"/>
      </rPr>
      <t xml:space="preserve">2</t>
    </r>
  </si>
  <si>
    <t xml:space="preserve">SUBDIRECCIÓN GENERAL DE RECURSOS HUMANOS (23/27)</t>
  </si>
  <si>
    <t xml:space="preserve">CORDOBA BELBEL, PABLO</t>
  </si>
  <si>
    <t xml:space="preserve">DIRECTORA GENERAL DE RECURSOS HUMANOS (23/27)</t>
  </si>
  <si>
    <t xml:space="preserve">DE MARIA ROJAS, MARÍA DE LOS REYES</t>
  </si>
  <si>
    <t xml:space="preserve">DIRECTOR GENERAL CONTRATACIÓN PÚBLICA (23/27)</t>
  </si>
  <si>
    <t xml:space="preserve">ESTELLA LOPEZ, FERNANDO</t>
  </si>
  <si>
    <t xml:space="preserve">DIRECTOR DE BIENESTAR SOCIAL (23/27)</t>
  </si>
  <si>
    <t xml:space="preserve">GAMEZ CRUZ, ISMAEL</t>
  </si>
  <si>
    <t xml:space="preserve">DIRECTORA GENERAL DE ECONOMÍA (23/27)</t>
  </si>
  <si>
    <t xml:space="preserve">GARCÍA FERNÁNDEZ, JULIA</t>
  </si>
  <si>
    <t xml:space="preserve">DIRECTOR GENERAL DE OBRAS PÚBLICAS Y VIVIENDA  (23/27)</t>
  </si>
  <si>
    <t xml:space="preserve">GARCÍA HERNÁNDEZ, PABLO MAXIMINO</t>
  </si>
  <si>
    <t xml:space="preserve">DIRECTORA GENERAL DE CENTROS SOCIALES (23/27)</t>
  </si>
  <si>
    <t xml:space="preserve">LA CHICA ARANDA, CRISTINA EUGENIA</t>
  </si>
  <si>
    <t xml:space="preserve">DIRECTOR GENERAL TRANSFORMACIÓN DIGITAL Y TERRITORIOS INTELIGENTES(23/27)</t>
  </si>
  <si>
    <t xml:space="preserve">LA CHICA ARANDA, JUAN RAMON</t>
  </si>
  <si>
    <t xml:space="preserve">Desde 01/01/2025 hasta 28/02/2025</t>
  </si>
  <si>
    <t xml:space="preserve">DIRECTOR GENERAL DE ASISTENCIA A MUNICIPIOS (19/23) (23/27)</t>
  </si>
  <si>
    <t xml:space="preserve">MARTÍNEZ GARCÍA, JOSÉ IGNACIO</t>
  </si>
  <si>
    <t xml:space="preserve">DIRECTOR GENERAL DE EMPLEO Y DESARROLLO SOSTENIBLE (19/23) (23/27)</t>
  </si>
  <si>
    <t xml:space="preserve">MATEOS MORENO, JOSÉ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</si>
  <si>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 </t>
    </r>
    <r>
      <rPr>
        <i val="true"/>
        <sz val="10"/>
        <color rgb="FF000000"/>
        <rFont val="Calibri"/>
        <family val="2"/>
        <charset val="1"/>
      </rPr>
      <t xml:space="preserve">Se indica el periodo de actividad del Personal Directivo durante el año 2025.</t>
    </r>
  </si>
  <si>
    <t xml:space="preserve">PERSONAL EVENTUAL </t>
  </si>
  <si>
    <t xml:space="preserve">ASESORÍA NIVEL C – CULTURA Y RELACIONES INSTITUCIONALES (23/27)</t>
  </si>
  <si>
    <t xml:space="preserve">ABRAS SANTIAGO, JOAQUÍN ALFREDO</t>
  </si>
  <si>
    <t xml:space="preserve">ASESORÍA NIVEL C - EMPLEO Y DESARROLLO (23/27)</t>
  </si>
  <si>
    <t xml:space="preserve">BRAVO SÁNCHEZ, JAVIER</t>
  </si>
  <si>
    <t xml:space="preserve">ASESORÍA NIVEL E- PROMOCIÓN AGROALIMENTARIA (23/27)</t>
  </si>
  <si>
    <t xml:space="preserve">CASTILLO LÓPEZ, MIREYA</t>
  </si>
  <si>
    <t xml:space="preserve">ASESORÍA NIVEL C – OBRAS PÚBLICAS Y VIVIENDAS (23/27)</t>
  </si>
  <si>
    <t xml:space="preserve">CERVERA JIMÉNEZ, JOSÉ ANTONIO</t>
  </si>
  <si>
    <t xml:space="preserve">ASESORÍA NIVEL B - SEGURIDAD (23/27)</t>
  </si>
  <si>
    <t xml:space="preserve">CORREA CAMPAÑA, MANUEL</t>
  </si>
  <si>
    <t xml:space="preserve">ASESORÍA NIVEL E- RETO DEMOGRÁFICO (23/27)</t>
  </si>
  <si>
    <t xml:space="preserve">CUERVA LEYVA, CARLOS</t>
  </si>
  <si>
    <t xml:space="preserve">ASESORIA NIVEL E - GABINETE DE COMUNICACION AUDIOVISUAL</t>
  </si>
  <si>
    <t xml:space="preserve">DELGADO RODRIGUEZ, MIGUEL ALEJANDRO</t>
  </si>
  <si>
    <t xml:space="preserve">COORDINADOR DE PRESIDENCIA (23/27)</t>
  </si>
  <si>
    <t xml:space="preserve">FERNÁNDEZ CARBONELL, JUAN MANUEL</t>
  </si>
  <si>
    <t xml:space="preserve">JEFE GABINETE DE PRESIDENCIA (23/27)</t>
  </si>
  <si>
    <t xml:space="preserve">GARRIDO LÓPEZ, JOSÉ IGNACIO</t>
  </si>
  <si>
    <t xml:space="preserve">ASESORÍA NIVEL B GABINETE DE PRESIDENCIA; JEFATURA GABINETE DE PRESIDENCIA; ASESORIA NIVEL B GABINETE DE PRESIDENCIA</t>
  </si>
  <si>
    <t xml:space="preserve">GUTIÉRREZ MARTÍNEZ, JUAN FRANCISCO</t>
  </si>
  <si>
    <t xml:space="preserve">Desde 01/01/2025 hasta 18/05/2025; Desde 19/05/2025 hasta 20/10/2025; Desde 21/10/2025 hasta 31/12/2025</t>
  </si>
  <si>
    <t xml:space="preserve">ASESORÍA NIVEL B (23/27) BIENESTAR SOCIAL</t>
  </si>
  <si>
    <t xml:space="preserve">LÓPEZ LÓPEZ, CARLOS</t>
  </si>
  <si>
    <t xml:space="preserve">ASESORÍA NIVEL E- ATENCIÓN A LOS ALCALDES (23/27)</t>
  </si>
  <si>
    <t xml:space="preserve">LUCENA SÁNCHEZ, MANUEL</t>
  </si>
  <si>
    <t xml:space="preserve">ASESORÍA NIVEL C - PORTAVOCÍA DE GOBIERNO (23/27)</t>
  </si>
  <si>
    <t xml:space="preserve">MALDONADO ESCOBAR, FRANCISCO JAVIER</t>
  </si>
  <si>
    <t xml:space="preserve">ASESORÍA NIVEL E - GRUPO POLITICO PP (23/27)</t>
  </si>
  <si>
    <t xml:space="preserve">MARTÍN GUERRERO, JAVIER</t>
  </si>
  <si>
    <t xml:space="preserve">SECRETARÍA DE GRUPO POLÍTICO IU  (23/27)</t>
  </si>
  <si>
    <t xml:space="preserve">ORTIZ GONZÁLEZ, MANUEL</t>
  </si>
  <si>
    <t xml:space="preserve">SECRETARÍA DE GRUPO POLÍTICO VOX (23/27)</t>
  </si>
  <si>
    <t xml:space="preserve">PEÑA LÓPEZ, ALBERTO</t>
  </si>
  <si>
    <t xml:space="preserve">ASESORÍA NIVEL E- AGRICULTURA Y GANADERÍA (23/27)</t>
  </si>
  <si>
    <t xml:space="preserve">PÉREZ MARTÍNEZ, FRANCISCO JAVIER</t>
  </si>
  <si>
    <t xml:space="preserve">ASESORÍA NIVEL B - COMUNICACIÓN (23/27)</t>
  </si>
  <si>
    <t xml:space="preserve">RAYA GONZÁLEZ, PURIFICACIÓN Mª</t>
  </si>
  <si>
    <t xml:space="preserve">SECRETARÍA DE GRUPO POLÍTICO PSOE  (23/27)</t>
  </si>
  <si>
    <t xml:space="preserve">REJÓN SÁNCHEZ, CRISTÓBAL MIGUEL</t>
  </si>
  <si>
    <t xml:space="preserve">ASESORÍA NIVEL E- GRUPO POLÍTICO PSOE (23/27)</t>
  </si>
  <si>
    <t xml:space="preserve">RODRÍGUEZ RODRÍGUEZ, ANA BELÉN</t>
  </si>
  <si>
    <t xml:space="preserve">ASESORÍA NIVEL C - DEPORTES (23/27)</t>
  </si>
  <si>
    <t xml:space="preserve">RUIZ SÁNCHEZ, ESTEBAN</t>
  </si>
  <si>
    <t xml:space="preserve">ASESORÍA NIVEL E- CONSUMO (23/27)</t>
  </si>
  <si>
    <t xml:space="preserve">SÁNCHEZ SALAS, JOSÉ FRANCISCO</t>
  </si>
  <si>
    <t xml:space="preserve">ASESORÍA NIVEL C – MEDIO AMBIENTE (23/27)</t>
  </si>
  <si>
    <t xml:space="preserve">SOTO MEDINA, JOSÉ MANUEL</t>
  </si>
  <si>
    <t xml:space="preserve">ASESORÍA NIVEL C - EMERGENCIAS (23/27)</t>
  </si>
  <si>
    <t xml:space="preserve">VÁZQUEZ MARTÍN, JOSÉ JAVIER</t>
  </si>
  <si>
    <t xml:space="preserve">ASESORÍA NIVEL E- CENTRO SOCIALES (23/27)</t>
  </si>
  <si>
    <t xml:space="preserve">VAZQUEZ PORTERO, MARIA ROSA</t>
  </si>
  <si>
    <t xml:space="preserve">Desde 10/06/2025 hasta 20/10/2025</t>
  </si>
  <si>
    <t xml:space="preserve">ASESORÍA NIVEL C; BIENESTAR SOCIAL</t>
  </si>
  <si>
    <t xml:space="preserve">VELASCO VALLEJO ANTONIO</t>
  </si>
  <si>
    <t xml:space="preserve">ASESORÍA NIVEL E- PRESIDENCIA; ASESORÍA NIVEL B- PRESIDENCIA; ASESORÍA NIVEL E- CENTRO SOCIALES</t>
  </si>
  <si>
    <t xml:space="preserve">VERGARA GUIRADO, ARTURO</t>
  </si>
  <si>
    <t xml:space="preserve">SECRETARÍA DE GRUPO POLÍTICO PP (23/27)</t>
  </si>
  <si>
    <t xml:space="preserve">VILLENA ALCALÁ, MARÍA DOLORES</t>
  </si>
  <si>
    <r>
      <rPr>
        <i val="true"/>
        <sz val="10"/>
        <color rgb="FF000000"/>
        <rFont val="Calibri"/>
        <family val="2"/>
        <charset val="1"/>
      </rPr>
      <t xml:space="preserve">*</t>
    </r>
    <r>
      <rPr>
        <i val="true"/>
        <vertAlign val="superscript"/>
        <sz val="10"/>
        <color rgb="FF000000"/>
        <rFont val="Calibri"/>
        <family val="2"/>
        <charset val="1"/>
      </rPr>
      <t xml:space="preserve">2 </t>
    </r>
    <r>
      <rPr>
        <i val="true"/>
        <sz val="10"/>
        <color rgb="FF000000"/>
        <rFont val="Calibri"/>
        <family val="2"/>
        <charset val="1"/>
      </rPr>
      <t xml:space="preserve">Se indica el periodo de actividad del Personal Eventual durante el año 2025.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</si>
</sst>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\ %"/>
    <numFmt numFmtId="166" formatCode="#,##0.00&quot; €&quot;;[RED]\-#,##0.00&quot; €&quot;"/>
    <numFmt numFmtId="167" formatCode="0.00\ %"/>
    <numFmt numFmtId="168" formatCode="#,##0.00_ ;[RED]\-#,##0.00\ 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vertAlign val="superscript"/>
      <sz val="11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11"/>
      <name val="Calibri"/>
      <family val="2"/>
      <charset val="1"/>
    </font>
    <font>
      <sz val="11"/>
      <color rgb="FF0061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i val="true"/>
      <vertAlign val="superscript"/>
      <sz val="10"/>
      <color rgb="FF000000"/>
      <name val="Calibri"/>
      <family val="2"/>
      <charset val="1"/>
    </font>
    <font>
      <i val="true"/>
      <sz val="10"/>
      <name val="Calibri"/>
      <family val="2"/>
      <charset val="1"/>
    </font>
    <font>
      <i val="true"/>
      <vertAlign val="superscript"/>
      <sz val="1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DC3E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703125" defaultRowHeight="15" zeroHeight="false" outlineLevelRow="0" outlineLevelCol="0"/>
  <cols>
    <col collapsed="false" customWidth="true" hidden="false" outlineLevel="0" max="1" min="1" style="0" width="60.86"/>
    <col collapsed="false" customWidth="true" hidden="false" outlineLevel="0" max="2" min="2" style="0" width="37.42"/>
    <col collapsed="false" customWidth="true" hidden="false" outlineLevel="0" max="3" min="3" style="0" width="40.85"/>
    <col collapsed="false" customWidth="true" hidden="false" outlineLevel="0" max="4" min="4" style="0" width="25.57"/>
    <col collapsed="false" customWidth="true" hidden="false" outlineLevel="0" max="5" min="5" style="0" width="35.85"/>
    <col collapsed="false" customWidth="true" hidden="false" outlineLevel="0" max="6" min="6" style="0" width="18.29"/>
    <col collapsed="false" customWidth="true" hidden="false" outlineLevel="0" max="7" min="7" style="0" width="34.42"/>
  </cols>
  <sheetData>
    <row r="1" customFormat="false" ht="30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</row>
    <row r="2" customFormat="false" ht="15" hidden="false" customHeight="false" outlineLevel="0" collapsed="false">
      <c r="A2" s="5" t="s">
        <v>5</v>
      </c>
      <c r="B2" s="6" t="s">
        <v>6</v>
      </c>
      <c r="C2" s="7" t="n">
        <v>0.75</v>
      </c>
      <c r="D2" s="8" t="n">
        <f aca="false">50127.58-13036.06</f>
        <v>37091.52</v>
      </c>
      <c r="E2" s="9" t="s">
        <v>7</v>
      </c>
    </row>
    <row r="3" customFormat="false" ht="15" hidden="false" customHeight="false" outlineLevel="0" collapsed="false">
      <c r="A3" s="10" t="s">
        <v>8</v>
      </c>
      <c r="B3" s="6" t="s">
        <v>9</v>
      </c>
      <c r="C3" s="7" t="n">
        <v>1</v>
      </c>
      <c r="D3" s="8" t="n">
        <f aca="false">66727.5-19861.99</f>
        <v>46865.51</v>
      </c>
      <c r="E3" s="9" t="s">
        <v>7</v>
      </c>
    </row>
    <row r="4" customFormat="false" ht="15" hidden="false" customHeight="false" outlineLevel="0" collapsed="false">
      <c r="A4" s="11" t="s">
        <v>10</v>
      </c>
      <c r="B4" s="6" t="s">
        <v>11</v>
      </c>
      <c r="C4" s="7" t="n">
        <v>1</v>
      </c>
      <c r="D4" s="8" t="n">
        <f aca="false">72898.7-21977.39</f>
        <v>50921.31</v>
      </c>
      <c r="E4" s="9" t="s">
        <v>7</v>
      </c>
    </row>
    <row r="5" customFormat="false" ht="15" hidden="false" customHeight="false" outlineLevel="0" collapsed="false">
      <c r="A5" s="11" t="s">
        <v>12</v>
      </c>
      <c r="B5" s="6" t="s">
        <v>13</v>
      </c>
      <c r="C5" s="7" t="n">
        <v>0.75</v>
      </c>
      <c r="D5" s="8" t="n">
        <f aca="false">24838.46-6731.38</f>
        <v>18107.08</v>
      </c>
      <c r="E5" s="9" t="s">
        <v>14</v>
      </c>
    </row>
    <row r="6" customFormat="false" ht="15" hidden="false" customHeight="false" outlineLevel="0" collapsed="false">
      <c r="A6" s="11"/>
      <c r="B6" s="5"/>
      <c r="C6" s="7" t="s">
        <v>15</v>
      </c>
      <c r="D6" s="8" t="n">
        <f aca="false">2630.29+606.99</f>
        <v>3237.28</v>
      </c>
      <c r="E6" s="9" t="s">
        <v>16</v>
      </c>
    </row>
    <row r="7" customFormat="false" ht="15" hidden="false" customHeight="false" outlineLevel="0" collapsed="false">
      <c r="A7" s="5" t="s">
        <v>17</v>
      </c>
      <c r="B7" s="12" t="s">
        <v>18</v>
      </c>
      <c r="C7" s="7" t="n">
        <v>1</v>
      </c>
      <c r="D7" s="8" t="n">
        <f aca="false">66727.5-19860.98</f>
        <v>46866.52</v>
      </c>
      <c r="E7" s="9" t="s">
        <v>7</v>
      </c>
    </row>
    <row r="8" customFormat="false" ht="30" hidden="false" customHeight="false" outlineLevel="0" collapsed="false">
      <c r="A8" s="10" t="s">
        <v>19</v>
      </c>
      <c r="B8" s="6" t="s">
        <v>20</v>
      </c>
      <c r="C8" s="7" t="n">
        <v>1</v>
      </c>
      <c r="D8" s="8" t="n">
        <f aca="false">66727.5-19378.06</f>
        <v>47349.44</v>
      </c>
      <c r="E8" s="9" t="s">
        <v>7</v>
      </c>
    </row>
    <row r="9" customFormat="false" ht="15" hidden="false" customHeight="false" outlineLevel="0" collapsed="false">
      <c r="A9" s="10" t="s">
        <v>21</v>
      </c>
      <c r="B9" s="6" t="s">
        <v>22</v>
      </c>
      <c r="C9" s="7" t="n">
        <v>1</v>
      </c>
      <c r="D9" s="8" t="n">
        <f aca="false">66727.5-19634.36</f>
        <v>47093.14</v>
      </c>
      <c r="E9" s="9" t="s">
        <v>7</v>
      </c>
    </row>
    <row r="10" customFormat="false" ht="15" hidden="false" customHeight="false" outlineLevel="0" collapsed="false">
      <c r="A10" s="5" t="s">
        <v>23</v>
      </c>
      <c r="B10" s="6" t="s">
        <v>24</v>
      </c>
      <c r="C10" s="7" t="n">
        <v>1</v>
      </c>
      <c r="D10" s="8" t="n">
        <f aca="false">71668.7-22460.69</f>
        <v>49208.01</v>
      </c>
      <c r="E10" s="9" t="s">
        <v>7</v>
      </c>
    </row>
    <row r="11" customFormat="false" ht="17.25" hidden="false" customHeight="false" outlineLevel="0" collapsed="false">
      <c r="A11" s="5" t="s">
        <v>5</v>
      </c>
      <c r="B11" s="6" t="s">
        <v>25</v>
      </c>
      <c r="C11" s="7" t="s">
        <v>26</v>
      </c>
      <c r="D11" s="8" t="n">
        <f aca="false">65396.96-17849.33</f>
        <v>47547.63</v>
      </c>
      <c r="E11" s="9" t="s">
        <v>7</v>
      </c>
    </row>
    <row r="12" customFormat="false" ht="15" hidden="false" customHeight="false" outlineLevel="0" collapsed="false">
      <c r="A12" s="10" t="s">
        <v>5</v>
      </c>
      <c r="B12" s="12" t="s">
        <v>27</v>
      </c>
      <c r="C12" s="7" t="n">
        <v>0.75</v>
      </c>
      <c r="D12" s="8" t="n">
        <f aca="false">48957.58-12499.89</f>
        <v>36457.69</v>
      </c>
      <c r="E12" s="9" t="s">
        <v>7</v>
      </c>
    </row>
    <row r="13" customFormat="false" ht="15" hidden="false" customHeight="false" outlineLevel="0" collapsed="false">
      <c r="A13" s="10" t="s">
        <v>28</v>
      </c>
      <c r="B13" s="6" t="s">
        <v>29</v>
      </c>
      <c r="C13" s="7" t="n">
        <v>1</v>
      </c>
      <c r="D13" s="8" t="n">
        <f aca="false">66727.5-19860.98</f>
        <v>46866.52</v>
      </c>
      <c r="E13" s="9" t="s">
        <v>7</v>
      </c>
    </row>
    <row r="14" customFormat="false" ht="15" hidden="false" customHeight="false" outlineLevel="0" collapsed="false">
      <c r="A14" s="5" t="s">
        <v>30</v>
      </c>
      <c r="B14" s="6" t="s">
        <v>31</v>
      </c>
      <c r="C14" s="7" t="n">
        <v>1</v>
      </c>
      <c r="D14" s="8" t="n">
        <f aca="false">65497.5-20345.7</f>
        <v>45151.8</v>
      </c>
      <c r="E14" s="9" t="s">
        <v>7</v>
      </c>
    </row>
    <row r="15" customFormat="false" ht="30" hidden="false" customHeight="false" outlineLevel="0" collapsed="false">
      <c r="A15" s="10" t="s">
        <v>32</v>
      </c>
      <c r="B15" s="6" t="s">
        <v>33</v>
      </c>
      <c r="C15" s="7" t="n">
        <v>1</v>
      </c>
      <c r="D15" s="8" t="n">
        <f aca="false">72794.03-22412.48</f>
        <v>50381.55</v>
      </c>
      <c r="E15" s="9" t="s">
        <v>7</v>
      </c>
    </row>
    <row r="16" customFormat="false" ht="30" hidden="false" customHeight="false" outlineLevel="0" collapsed="false">
      <c r="A16" s="10" t="s">
        <v>34</v>
      </c>
      <c r="B16" s="6" t="s">
        <v>35</v>
      </c>
      <c r="C16" s="7" t="n">
        <v>1</v>
      </c>
      <c r="D16" s="8" t="n">
        <f aca="false">65497.5-19633.32</f>
        <v>45864.18</v>
      </c>
      <c r="E16" s="9" t="s">
        <v>7</v>
      </c>
    </row>
    <row r="17" customFormat="false" ht="15" hidden="false" customHeight="false" outlineLevel="0" collapsed="false">
      <c r="A17" s="5" t="s">
        <v>36</v>
      </c>
      <c r="B17" s="6" t="s">
        <v>37</v>
      </c>
      <c r="C17" s="7" t="n">
        <v>0.75</v>
      </c>
      <c r="D17" s="8" t="n">
        <f aca="false">53946.78-14344.64</f>
        <v>39602.14</v>
      </c>
      <c r="E17" s="9" t="s">
        <v>7</v>
      </c>
    </row>
    <row r="18" customFormat="false" ht="15" hidden="false" customHeight="false" outlineLevel="0" collapsed="false">
      <c r="A18" s="10" t="s">
        <v>38</v>
      </c>
      <c r="B18" s="6" t="s">
        <v>39</v>
      </c>
      <c r="C18" s="7" t="n">
        <v>1</v>
      </c>
      <c r="D18" s="8" t="n">
        <f aca="false">65497.5-19861.25</f>
        <v>45636.25</v>
      </c>
      <c r="E18" s="9" t="s">
        <v>7</v>
      </c>
    </row>
    <row r="19" customFormat="false" ht="15" hidden="false" customHeight="false" outlineLevel="0" collapsed="false">
      <c r="A19" s="10" t="s">
        <v>40</v>
      </c>
      <c r="B19" s="6" t="s">
        <v>41</v>
      </c>
      <c r="C19" s="7" t="n">
        <v>1</v>
      </c>
      <c r="D19" s="8" t="n">
        <f aca="false">65497.5-19996.89</f>
        <v>45500.61</v>
      </c>
      <c r="E19" s="9" t="s">
        <v>7</v>
      </c>
    </row>
    <row r="20" customFormat="false" ht="15" hidden="false" customHeight="false" outlineLevel="0" collapsed="false">
      <c r="A20" s="11" t="s">
        <v>42</v>
      </c>
      <c r="B20" s="6" t="s">
        <v>43</v>
      </c>
      <c r="C20" s="7" t="n">
        <v>0.75</v>
      </c>
      <c r="D20" s="8" t="n">
        <f aca="false">52738.84-19700.12</f>
        <v>33038.72</v>
      </c>
      <c r="E20" s="13" t="s">
        <v>44</v>
      </c>
    </row>
    <row r="21" customFormat="false" ht="15" hidden="false" customHeight="false" outlineLevel="0" collapsed="false">
      <c r="A21" s="5" t="s">
        <v>45</v>
      </c>
      <c r="B21" s="6" t="s">
        <v>46</v>
      </c>
      <c r="C21" s="7" t="n">
        <v>1</v>
      </c>
      <c r="D21" s="8" t="n">
        <f aca="false">72898.7-22461.35</f>
        <v>50437.35</v>
      </c>
      <c r="E21" s="9" t="s">
        <v>7</v>
      </c>
    </row>
    <row r="22" customFormat="false" ht="15" hidden="false" customHeight="false" outlineLevel="0" collapsed="false">
      <c r="A22" s="5" t="s">
        <v>36</v>
      </c>
      <c r="B22" s="6" t="s">
        <v>47</v>
      </c>
      <c r="C22" s="7" t="n">
        <v>0.75</v>
      </c>
      <c r="D22" s="8" t="n">
        <f aca="false">50127.58-15491.71</f>
        <v>34635.87</v>
      </c>
      <c r="E22" s="9" t="s">
        <v>7</v>
      </c>
    </row>
    <row r="23" customFormat="false" ht="15" hidden="false" customHeight="false" outlineLevel="0" collapsed="false">
      <c r="A23" s="10" t="s">
        <v>48</v>
      </c>
      <c r="B23" s="6" t="s">
        <v>49</v>
      </c>
      <c r="C23" s="7" t="n">
        <v>1</v>
      </c>
      <c r="D23" s="8" t="n">
        <f aca="false">66727.5-19633.35</f>
        <v>47094.15</v>
      </c>
      <c r="E23" s="9" t="s">
        <v>7</v>
      </c>
    </row>
    <row r="24" customFormat="false" ht="17.25" hidden="false" customHeight="false" outlineLevel="0" collapsed="false">
      <c r="A24" s="10" t="s">
        <v>50</v>
      </c>
      <c r="B24" s="6" t="s">
        <v>51</v>
      </c>
      <c r="C24" s="14" t="s">
        <v>52</v>
      </c>
      <c r="D24" s="8" t="n">
        <f aca="false">4519.21-1270.16</f>
        <v>3249.05</v>
      </c>
      <c r="E24" s="13" t="s">
        <v>53</v>
      </c>
    </row>
    <row r="25" customFormat="false" ht="15" hidden="false" customHeight="false" outlineLevel="0" collapsed="false">
      <c r="A25" s="5" t="s">
        <v>54</v>
      </c>
      <c r="B25" s="6" t="s">
        <v>55</v>
      </c>
      <c r="C25" s="7" t="n">
        <v>1</v>
      </c>
      <c r="D25" s="8" t="n">
        <f aca="false">79141.14-28148.96</f>
        <v>50992.18</v>
      </c>
      <c r="E25" s="9" t="s">
        <v>7</v>
      </c>
    </row>
    <row r="26" customFormat="false" ht="15" hidden="false" customHeight="false" outlineLevel="0" collapsed="false">
      <c r="A26" s="5" t="s">
        <v>5</v>
      </c>
      <c r="B26" s="6" t="s">
        <v>56</v>
      </c>
      <c r="C26" s="7" t="n">
        <v>0.75</v>
      </c>
      <c r="D26" s="8" t="n">
        <f aca="false">48957.58-12391.65</f>
        <v>36565.93</v>
      </c>
      <c r="E26" s="9" t="s">
        <v>7</v>
      </c>
    </row>
    <row r="27" customFormat="false" ht="15" hidden="false" customHeight="false" outlineLevel="0" collapsed="false">
      <c r="A27" s="10" t="s">
        <v>36</v>
      </c>
      <c r="B27" s="6" t="s">
        <v>57</v>
      </c>
      <c r="C27" s="7" t="n">
        <v>0.75</v>
      </c>
      <c r="D27" s="8" t="n">
        <f aca="false">50127.58-13079.52</f>
        <v>37048.06</v>
      </c>
      <c r="E27" s="9" t="s">
        <v>7</v>
      </c>
    </row>
    <row r="28" customFormat="false" ht="30" hidden="false" customHeight="false" outlineLevel="0" collapsed="false">
      <c r="A28" s="10" t="s">
        <v>58</v>
      </c>
      <c r="B28" s="6" t="s">
        <v>59</v>
      </c>
      <c r="C28" s="7" t="n">
        <v>1</v>
      </c>
      <c r="D28" s="8" t="n">
        <f aca="false">65497.5-21450.86</f>
        <v>44046.64</v>
      </c>
      <c r="E28" s="9" t="s">
        <v>7</v>
      </c>
    </row>
    <row r="29" customFormat="false" ht="15" hidden="false" customHeight="false" outlineLevel="0" collapsed="false">
      <c r="A29" s="5" t="s">
        <v>36</v>
      </c>
      <c r="B29" s="6" t="s">
        <v>60</v>
      </c>
      <c r="C29" s="7" t="n">
        <v>0.75</v>
      </c>
      <c r="D29" s="8" t="n">
        <f aca="false">48957.58-12274.99</f>
        <v>36682.59</v>
      </c>
      <c r="E29" s="9" t="s">
        <v>7</v>
      </c>
    </row>
    <row r="30" customFormat="false" ht="15" hidden="false" customHeight="false" outlineLevel="0" collapsed="false">
      <c r="A30" s="15" t="s">
        <v>36</v>
      </c>
      <c r="B30" s="6" t="s">
        <v>61</v>
      </c>
      <c r="C30" s="7" t="n">
        <v>1</v>
      </c>
      <c r="D30" s="8" t="n">
        <f aca="false">64226.96-18451.47</f>
        <v>45775.49</v>
      </c>
      <c r="E30" s="9" t="s">
        <v>7</v>
      </c>
    </row>
    <row r="31" customFormat="false" ht="15" hidden="false" customHeight="false" outlineLevel="0" collapsed="false">
      <c r="A31" s="16"/>
      <c r="B31" s="16"/>
      <c r="C31" s="17"/>
      <c r="D31" s="17"/>
      <c r="E31" s="17"/>
      <c r="F31" s="18"/>
    </row>
    <row r="32" customFormat="false" ht="15" hidden="false" customHeight="false" outlineLevel="0" collapsed="false">
      <c r="A32" s="19" t="s">
        <v>62</v>
      </c>
    </row>
    <row r="33" customFormat="false" ht="15.75" hidden="false" customHeight="false" outlineLevel="0" collapsed="false">
      <c r="A33" s="20" t="s">
        <v>63</v>
      </c>
      <c r="B33" s="20"/>
      <c r="C33" s="20"/>
      <c r="D33" s="20"/>
      <c r="E33" s="20"/>
    </row>
    <row r="34" customFormat="false" ht="15.75" hidden="false" customHeight="false" outlineLevel="0" collapsed="false">
      <c r="A34" s="20" t="s">
        <v>64</v>
      </c>
      <c r="B34" s="20"/>
      <c r="C34" s="20"/>
      <c r="D34" s="20"/>
      <c r="E34" s="20"/>
    </row>
    <row r="35" customFormat="false" ht="15.75" hidden="false" customHeight="false" outlineLevel="0" collapsed="false">
      <c r="A35" s="20" t="s">
        <v>65</v>
      </c>
      <c r="B35" s="20"/>
      <c r="C35" s="20"/>
      <c r="D35" s="20"/>
      <c r="E35" s="20"/>
    </row>
    <row r="36" customFormat="false" ht="15.75" hidden="false" customHeight="false" outlineLevel="0" collapsed="false">
      <c r="A36" s="21" t="s">
        <v>66</v>
      </c>
      <c r="B36" s="21"/>
      <c r="C36" s="21"/>
      <c r="D36" s="21"/>
      <c r="E36" s="21"/>
      <c r="F36" s="22"/>
      <c r="G36" s="22"/>
    </row>
    <row r="37" customFormat="false" ht="15.75" hidden="false" customHeight="false" outlineLevel="0" collapsed="false">
      <c r="A37" s="21" t="s">
        <v>67</v>
      </c>
      <c r="B37" s="21"/>
      <c r="C37" s="21"/>
      <c r="D37" s="21"/>
      <c r="E37" s="21"/>
      <c r="F37" s="22"/>
      <c r="G37" s="22"/>
    </row>
    <row r="39" customFormat="false" ht="15" hidden="false" customHeight="false" outlineLevel="0" collapsed="false">
      <c r="A39" s="23"/>
      <c r="B39" s="23"/>
      <c r="C39" s="23"/>
      <c r="D39" s="23"/>
      <c r="E39" s="23"/>
      <c r="F39" s="24"/>
      <c r="G39" s="24"/>
    </row>
    <row r="40" customFormat="false" ht="15" hidden="false" customHeight="false" outlineLevel="0" collapsed="false">
      <c r="A40" s="22"/>
      <c r="B40" s="22"/>
      <c r="C40" s="22"/>
      <c r="D40" s="22"/>
      <c r="E40" s="22"/>
      <c r="F40" s="22"/>
      <c r="G40" s="22"/>
    </row>
    <row r="41" customFormat="false" ht="15" hidden="false" customHeight="false" outlineLevel="0" collapsed="false">
      <c r="A41" s="22"/>
      <c r="B41" s="22"/>
      <c r="C41" s="22"/>
      <c r="D41" s="22"/>
      <c r="E41" s="22"/>
      <c r="F41" s="22"/>
      <c r="G41" s="22"/>
    </row>
    <row r="56" customFormat="false" ht="34.5" hidden="false" customHeight="true" outlineLevel="0" collapsed="false"/>
    <row r="64" customFormat="false" ht="32.25" hidden="false" customHeight="true" outlineLevel="0" collapsed="false"/>
    <row r="105" customFormat="false" ht="15" hidden="false" customHeight="false" outlineLevel="0" collapsed="false">
      <c r="A105" s="25" t="s">
        <v>68</v>
      </c>
    </row>
  </sheetData>
  <mergeCells count="6">
    <mergeCell ref="A33:E33"/>
    <mergeCell ref="A34:E34"/>
    <mergeCell ref="A35:E35"/>
    <mergeCell ref="A36:E36"/>
    <mergeCell ref="A37:E37"/>
    <mergeCell ref="A39:E3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0.5703125" defaultRowHeight="15" zeroHeight="false" outlineLevelRow="0" outlineLevelCol="0"/>
  <cols>
    <col collapsed="false" customWidth="true" hidden="false" outlineLevel="0" max="1" min="1" style="0" width="76.14"/>
    <col collapsed="false" customWidth="true" hidden="false" outlineLevel="0" max="2" min="2" style="0" width="42.42"/>
    <col collapsed="false" customWidth="true" hidden="false" outlineLevel="0" max="3" min="3" style="0" width="35.85"/>
    <col collapsed="false" customWidth="true" hidden="false" outlineLevel="0" max="4" min="4" style="0" width="33.42"/>
    <col collapsed="false" customWidth="true" hidden="false" outlineLevel="0" max="6" min="5" style="0" width="26.86"/>
    <col collapsed="false" customWidth="true" hidden="false" outlineLevel="0" max="7" min="7" style="0" width="16.85"/>
    <col collapsed="false" customWidth="true" hidden="false" outlineLevel="0" max="8" min="8" style="0" width="32.57"/>
  </cols>
  <sheetData>
    <row r="1" customFormat="false" ht="48.75" hidden="false" customHeight="true" outlineLevel="0" collapsed="false">
      <c r="A1" s="1" t="s">
        <v>69</v>
      </c>
      <c r="B1" s="2" t="s">
        <v>1</v>
      </c>
      <c r="C1" s="4" t="s">
        <v>3</v>
      </c>
      <c r="D1" s="2" t="s">
        <v>70</v>
      </c>
    </row>
    <row r="2" customFormat="false" ht="15" hidden="false" customHeight="false" outlineLevel="0" collapsed="false">
      <c r="A2" s="0" t="s">
        <v>71</v>
      </c>
      <c r="B2" s="6" t="s">
        <v>72</v>
      </c>
      <c r="C2" s="8" t="n">
        <v>51563.21</v>
      </c>
      <c r="D2" s="9" t="s">
        <v>7</v>
      </c>
    </row>
    <row r="3" customFormat="false" ht="15" hidden="false" customHeight="false" outlineLevel="0" collapsed="false">
      <c r="A3" s="5" t="s">
        <v>73</v>
      </c>
      <c r="B3" s="6" t="s">
        <v>74</v>
      </c>
      <c r="C3" s="8" t="n">
        <f aca="false">88552.36-30418.77</f>
        <v>58133.59</v>
      </c>
      <c r="D3" s="9" t="s">
        <v>7</v>
      </c>
      <c r="E3" s="26"/>
    </row>
    <row r="4" customFormat="false" ht="15" hidden="false" customHeight="false" outlineLevel="0" collapsed="false">
      <c r="A4" s="5" t="s">
        <v>75</v>
      </c>
      <c r="B4" s="6" t="s">
        <v>76</v>
      </c>
      <c r="C4" s="8" t="n">
        <f aca="false">89791.12-30492.84</f>
        <v>59298.28</v>
      </c>
      <c r="D4" s="9" t="s">
        <v>7</v>
      </c>
      <c r="E4" s="26"/>
    </row>
    <row r="5" customFormat="false" ht="15" hidden="false" customHeight="false" outlineLevel="0" collapsed="false">
      <c r="A5" s="5" t="s">
        <v>77</v>
      </c>
      <c r="B5" s="6" t="s">
        <v>78</v>
      </c>
      <c r="C5" s="8" t="n">
        <v>54517.28</v>
      </c>
      <c r="D5" s="9" t="s">
        <v>7</v>
      </c>
      <c r="E5" s="26"/>
    </row>
    <row r="6" customFormat="false" ht="15" hidden="false" customHeight="false" outlineLevel="0" collapsed="false">
      <c r="A6" s="5" t="s">
        <v>79</v>
      </c>
      <c r="B6" s="6" t="s">
        <v>80</v>
      </c>
      <c r="C6" s="8" t="n">
        <f aca="false">84663.58-28665.83</f>
        <v>55997.75</v>
      </c>
      <c r="D6" s="9" t="s">
        <v>7</v>
      </c>
      <c r="E6" s="26"/>
    </row>
    <row r="7" customFormat="false" ht="15" hidden="false" customHeight="false" outlineLevel="0" collapsed="false">
      <c r="A7" s="5" t="s">
        <v>81</v>
      </c>
      <c r="B7" s="6" t="s">
        <v>82</v>
      </c>
      <c r="C7" s="8" t="n">
        <v>59289.99</v>
      </c>
      <c r="D7" s="9" t="s">
        <v>7</v>
      </c>
      <c r="E7" s="26"/>
    </row>
    <row r="8" customFormat="false" ht="15" hidden="false" customHeight="false" outlineLevel="0" collapsed="false">
      <c r="A8" s="5" t="s">
        <v>83</v>
      </c>
      <c r="B8" s="6" t="s">
        <v>84</v>
      </c>
      <c r="C8" s="8" t="n">
        <v>58702.62</v>
      </c>
      <c r="D8" s="9" t="s">
        <v>7</v>
      </c>
      <c r="E8" s="26"/>
    </row>
    <row r="9" customFormat="false" ht="15" hidden="false" customHeight="false" outlineLevel="0" collapsed="false">
      <c r="A9" s="5" t="s">
        <v>85</v>
      </c>
      <c r="B9" s="6" t="s">
        <v>86</v>
      </c>
      <c r="C9" s="8" t="n">
        <f aca="false">13249.82-4661.55</f>
        <v>8588.27</v>
      </c>
      <c r="D9" s="13" t="s">
        <v>87</v>
      </c>
      <c r="E9" s="26"/>
    </row>
    <row r="10" customFormat="false" ht="15" hidden="false" customHeight="false" outlineLevel="0" collapsed="false">
      <c r="A10" s="5" t="s">
        <v>88</v>
      </c>
      <c r="B10" s="6" t="s">
        <v>89</v>
      </c>
      <c r="C10" s="8" t="n">
        <f aca="false">95704.66-33560.88</f>
        <v>62143.78</v>
      </c>
      <c r="D10" s="9" t="s">
        <v>7</v>
      </c>
      <c r="E10" s="26"/>
    </row>
    <row r="11" customFormat="false" ht="15" hidden="false" customHeight="false" outlineLevel="0" collapsed="false">
      <c r="A11" s="5" t="s">
        <v>90</v>
      </c>
      <c r="B11" s="6" t="s">
        <v>91</v>
      </c>
      <c r="C11" s="8" t="n">
        <f aca="false">91722.43-30714.43</f>
        <v>61008</v>
      </c>
      <c r="D11" s="9" t="s">
        <v>7</v>
      </c>
      <c r="E11" s="26"/>
    </row>
    <row r="13" customFormat="false" ht="15" hidden="false" customHeight="false" outlineLevel="0" collapsed="false">
      <c r="A13" s="19" t="s">
        <v>62</v>
      </c>
      <c r="B13" s="16"/>
      <c r="C13" s="17"/>
      <c r="D13" s="17"/>
      <c r="E13" s="17"/>
    </row>
    <row r="14" customFormat="false" ht="15" hidden="false" customHeight="false" outlineLevel="0" collapsed="false">
      <c r="A14" s="27"/>
      <c r="B14" s="27"/>
      <c r="C14" s="27"/>
      <c r="D14" s="27"/>
      <c r="E14" s="28"/>
      <c r="F14" s="28"/>
      <c r="G14" s="28"/>
      <c r="H14" s="28"/>
    </row>
    <row r="15" customFormat="false" ht="15.75" hidden="false" customHeight="false" outlineLevel="0" collapsed="false">
      <c r="A15" s="20" t="s">
        <v>92</v>
      </c>
      <c r="B15" s="20"/>
      <c r="C15" s="20"/>
      <c r="D15" s="20"/>
      <c r="E15" s="19"/>
      <c r="F15" s="19"/>
      <c r="G15" s="19"/>
      <c r="H15" s="19"/>
    </row>
    <row r="17" customFormat="false" ht="15" hidden="false" customHeight="false" outlineLevel="0" collapsed="false">
      <c r="A17" s="23"/>
      <c r="B17" s="23"/>
      <c r="C17" s="23"/>
      <c r="D17" s="23"/>
      <c r="E17" s="24"/>
      <c r="F17" s="24"/>
      <c r="G17" s="24"/>
      <c r="H17" s="24"/>
    </row>
  </sheetData>
  <mergeCells count="3">
    <mergeCell ref="A14:D14"/>
    <mergeCell ref="A15:D15"/>
    <mergeCell ref="A17:D1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10.5703125" defaultRowHeight="15" zeroHeight="false" outlineLevelRow="0" outlineLevelCol="0"/>
  <cols>
    <col collapsed="false" customWidth="true" hidden="false" outlineLevel="0" max="1" min="1" style="0" width="42.57"/>
    <col collapsed="false" customWidth="true" hidden="false" outlineLevel="0" max="2" min="2" style="0" width="42.86"/>
    <col collapsed="false" customWidth="true" hidden="false" outlineLevel="0" max="3" min="3" style="0" width="29.29"/>
    <col collapsed="false" customWidth="true" hidden="false" outlineLevel="0" max="4" min="4" style="0" width="32.57"/>
  </cols>
  <sheetData>
    <row r="1" customFormat="false" ht="44.25" hidden="false" customHeight="true" outlineLevel="0" collapsed="false">
      <c r="A1" s="1" t="s">
        <v>93</v>
      </c>
      <c r="B1" s="2" t="s">
        <v>1</v>
      </c>
      <c r="C1" s="4" t="s">
        <v>3</v>
      </c>
      <c r="D1" s="2" t="s">
        <v>70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customFormat="false" ht="30" hidden="false" customHeight="false" outlineLevel="0" collapsed="false">
      <c r="A2" s="10" t="s">
        <v>94</v>
      </c>
      <c r="B2" s="30" t="s">
        <v>95</v>
      </c>
      <c r="C2" s="31" t="n">
        <v>36207.52</v>
      </c>
      <c r="D2" s="9" t="s">
        <v>7</v>
      </c>
      <c r="E2" s="26"/>
    </row>
    <row r="3" customFormat="false" ht="30" hidden="false" customHeight="false" outlineLevel="0" collapsed="false">
      <c r="A3" s="32" t="s">
        <v>96</v>
      </c>
      <c r="B3" s="30" t="s">
        <v>97</v>
      </c>
      <c r="C3" s="31" t="n">
        <f aca="false">50741.32-14752.3</f>
        <v>35989.02</v>
      </c>
      <c r="D3" s="9" t="s">
        <v>7</v>
      </c>
      <c r="E3" s="26"/>
    </row>
    <row r="4" customFormat="false" ht="30" hidden="false" customHeight="false" outlineLevel="0" collapsed="false">
      <c r="A4" s="32" t="s">
        <v>98</v>
      </c>
      <c r="B4" s="30" t="s">
        <v>99</v>
      </c>
      <c r="C4" s="31" t="n">
        <f aca="false">42284.48-11278.08</f>
        <v>31006.4</v>
      </c>
      <c r="D4" s="9" t="s">
        <v>7</v>
      </c>
      <c r="E4" s="26"/>
    </row>
    <row r="5" customFormat="false" ht="30" hidden="false" customHeight="false" outlineLevel="0" collapsed="false">
      <c r="A5" s="32" t="s">
        <v>100</v>
      </c>
      <c r="B5" s="30" t="s">
        <v>101</v>
      </c>
      <c r="C5" s="31" t="n">
        <f aca="false">50741.32-14752.3</f>
        <v>35989.02</v>
      </c>
      <c r="D5" s="9" t="s">
        <v>7</v>
      </c>
      <c r="E5" s="26"/>
    </row>
    <row r="6" customFormat="false" ht="36.75" hidden="false" customHeight="true" outlineLevel="0" collapsed="false">
      <c r="A6" s="32" t="s">
        <v>102</v>
      </c>
      <c r="B6" s="30" t="s">
        <v>103</v>
      </c>
      <c r="C6" s="31" t="n">
        <v>46764.83</v>
      </c>
      <c r="D6" s="9" t="s">
        <v>7</v>
      </c>
      <c r="E6" s="33"/>
    </row>
    <row r="7" customFormat="false" ht="30" hidden="false" customHeight="false" outlineLevel="0" collapsed="false">
      <c r="A7" s="32" t="s">
        <v>104</v>
      </c>
      <c r="B7" s="30" t="s">
        <v>105</v>
      </c>
      <c r="C7" s="31" t="n">
        <v>30952.86</v>
      </c>
      <c r="D7" s="9" t="s">
        <v>7</v>
      </c>
      <c r="E7" s="26"/>
    </row>
    <row r="8" customFormat="false" ht="15" hidden="false" customHeight="false" outlineLevel="0" collapsed="false">
      <c r="A8" s="0" t="s">
        <v>106</v>
      </c>
      <c r="B8" s="30" t="s">
        <v>107</v>
      </c>
      <c r="C8" s="31" t="n">
        <v>30972.11</v>
      </c>
      <c r="D8" s="9" t="s">
        <v>7</v>
      </c>
      <c r="E8" s="26"/>
    </row>
    <row r="9" customFormat="false" ht="15" hidden="false" customHeight="false" outlineLevel="0" collapsed="false">
      <c r="A9" s="32" t="s">
        <v>108</v>
      </c>
      <c r="B9" s="30" t="s">
        <v>109</v>
      </c>
      <c r="C9" s="31" t="n">
        <f aca="false">61493.6-18581.89</f>
        <v>42911.71</v>
      </c>
      <c r="D9" s="9" t="s">
        <v>7</v>
      </c>
      <c r="E9" s="26"/>
    </row>
    <row r="10" customFormat="false" ht="15" hidden="false" customHeight="false" outlineLevel="0" collapsed="false">
      <c r="A10" s="32" t="s">
        <v>110</v>
      </c>
      <c r="B10" s="30" t="s">
        <v>111</v>
      </c>
      <c r="C10" s="31" t="n">
        <f aca="false">42935.11-11470.86</f>
        <v>31464.25</v>
      </c>
      <c r="D10" s="9" t="s">
        <v>7</v>
      </c>
      <c r="E10" s="33"/>
    </row>
    <row r="11" customFormat="false" ht="60" hidden="false" customHeight="false" outlineLevel="0" collapsed="false">
      <c r="A11" s="34" t="s">
        <v>112</v>
      </c>
      <c r="B11" s="6" t="s">
        <v>113</v>
      </c>
      <c r="C11" s="31" t="n">
        <f aca="false">60475.78-18699.39</f>
        <v>41776.39</v>
      </c>
      <c r="D11" s="34" t="s">
        <v>114</v>
      </c>
      <c r="E11" s="26"/>
    </row>
    <row r="12" customFormat="false" ht="15" hidden="false" customHeight="false" outlineLevel="0" collapsed="false">
      <c r="A12" s="34" t="s">
        <v>115</v>
      </c>
      <c r="B12" s="30" t="s">
        <v>116</v>
      </c>
      <c r="C12" s="31" t="n">
        <v>41384.57</v>
      </c>
      <c r="D12" s="9" t="s">
        <v>7</v>
      </c>
      <c r="E12" s="26"/>
    </row>
    <row r="13" customFormat="false" ht="30" hidden="false" customHeight="false" outlineLevel="0" collapsed="false">
      <c r="A13" s="32" t="s">
        <v>117</v>
      </c>
      <c r="B13" s="30" t="s">
        <v>118</v>
      </c>
      <c r="C13" s="31" t="n">
        <v>31006.4</v>
      </c>
      <c r="D13" s="9" t="s">
        <v>7</v>
      </c>
      <c r="E13" s="26"/>
    </row>
    <row r="14" customFormat="false" ht="30" hidden="false" customHeight="false" outlineLevel="0" collapsed="false">
      <c r="A14" s="32" t="s">
        <v>119</v>
      </c>
      <c r="B14" s="30" t="s">
        <v>120</v>
      </c>
      <c r="C14" s="31" t="n">
        <f aca="false">50741.32-14752.3</f>
        <v>35989.02</v>
      </c>
      <c r="D14" s="9" t="s">
        <v>7</v>
      </c>
      <c r="E14" s="26"/>
    </row>
    <row r="15" customFormat="false" ht="15" hidden="false" customHeight="false" outlineLevel="0" collapsed="false">
      <c r="A15" s="9" t="s">
        <v>121</v>
      </c>
      <c r="B15" s="30" t="s">
        <v>122</v>
      </c>
      <c r="C15" s="31" t="n">
        <v>31006.4</v>
      </c>
      <c r="D15" s="9" t="s">
        <v>7</v>
      </c>
      <c r="E15" s="26"/>
    </row>
    <row r="16" customFormat="false" ht="36" hidden="false" customHeight="true" outlineLevel="0" collapsed="false">
      <c r="A16" s="32" t="s">
        <v>123</v>
      </c>
      <c r="B16" s="30" t="s">
        <v>124</v>
      </c>
      <c r="C16" s="31" t="n">
        <v>30115.06</v>
      </c>
      <c r="D16" s="9" t="s">
        <v>7</v>
      </c>
      <c r="E16" s="33"/>
    </row>
    <row r="17" customFormat="false" ht="32.25" hidden="false" customHeight="true" outlineLevel="0" collapsed="false">
      <c r="A17" s="32" t="s">
        <v>125</v>
      </c>
      <c r="B17" s="35" t="s">
        <v>126</v>
      </c>
      <c r="C17" s="31" t="n">
        <v>29417.1</v>
      </c>
      <c r="D17" s="9" t="s">
        <v>7</v>
      </c>
      <c r="E17" s="33"/>
    </row>
    <row r="18" customFormat="false" ht="30" hidden="false" customHeight="false" outlineLevel="0" collapsed="false">
      <c r="A18" s="32" t="s">
        <v>127</v>
      </c>
      <c r="B18" s="30" t="s">
        <v>128</v>
      </c>
      <c r="C18" s="31" t="n">
        <f aca="false">42284.48-11278.08</f>
        <v>31006.4</v>
      </c>
      <c r="D18" s="9" t="s">
        <v>7</v>
      </c>
      <c r="E18" s="26"/>
    </row>
    <row r="19" customFormat="false" ht="15" hidden="false" customHeight="false" outlineLevel="0" collapsed="false">
      <c r="A19" s="32" t="s">
        <v>129</v>
      </c>
      <c r="B19" s="30" t="s">
        <v>130</v>
      </c>
      <c r="C19" s="31" t="n">
        <f aca="false">62493.01-18377.16</f>
        <v>44115.85</v>
      </c>
      <c r="D19" s="9" t="s">
        <v>7</v>
      </c>
      <c r="E19" s="26"/>
    </row>
    <row r="20" customFormat="false" ht="36" hidden="false" customHeight="true" outlineLevel="0" collapsed="false">
      <c r="A20" s="34" t="s">
        <v>131</v>
      </c>
      <c r="B20" s="30" t="s">
        <v>132</v>
      </c>
      <c r="C20" s="31" t="n">
        <v>29887.95</v>
      </c>
      <c r="D20" s="9" t="s">
        <v>7</v>
      </c>
      <c r="E20" s="33"/>
    </row>
    <row r="21" customFormat="false" ht="34.5" hidden="false" customHeight="true" outlineLevel="0" collapsed="false">
      <c r="A21" s="32" t="s">
        <v>133</v>
      </c>
      <c r="B21" s="30" t="s">
        <v>134</v>
      </c>
      <c r="C21" s="31" t="n">
        <v>31006.4</v>
      </c>
      <c r="D21" s="9" t="s">
        <v>7</v>
      </c>
      <c r="E21" s="36"/>
    </row>
    <row r="22" customFormat="false" ht="15" hidden="false" customHeight="false" outlineLevel="0" collapsed="false">
      <c r="A22" s="34" t="s">
        <v>135</v>
      </c>
      <c r="B22" s="30" t="s">
        <v>136</v>
      </c>
      <c r="C22" s="31" t="n">
        <f aca="false">50741.32-14752.3</f>
        <v>35989.02</v>
      </c>
      <c r="D22" s="9" t="s">
        <v>7</v>
      </c>
      <c r="E22" s="26"/>
    </row>
    <row r="23" customFormat="false" ht="15" hidden="false" customHeight="false" outlineLevel="0" collapsed="false">
      <c r="A23" s="32" t="s">
        <v>137</v>
      </c>
      <c r="B23" s="30" t="s">
        <v>138</v>
      </c>
      <c r="C23" s="31" t="n">
        <f aca="false">45014.48-12399.53</f>
        <v>32614.95</v>
      </c>
      <c r="D23" s="9" t="s">
        <v>7</v>
      </c>
      <c r="E23" s="26"/>
    </row>
    <row r="24" customFormat="false" ht="15" hidden="false" customHeight="false" outlineLevel="0" collapsed="false">
      <c r="A24" s="32" t="s">
        <v>139</v>
      </c>
      <c r="B24" s="30" t="s">
        <v>140</v>
      </c>
      <c r="C24" s="31" t="n">
        <v>37075.09</v>
      </c>
      <c r="D24" s="9" t="s">
        <v>7</v>
      </c>
      <c r="E24" s="26"/>
    </row>
    <row r="25" customFormat="false" ht="15" hidden="false" customHeight="false" outlineLevel="0" collapsed="false">
      <c r="A25" s="32" t="s">
        <v>141</v>
      </c>
      <c r="B25" s="35" t="s">
        <v>142</v>
      </c>
      <c r="C25" s="31" t="n">
        <f aca="false">50741.32-14752.3</f>
        <v>35989.02</v>
      </c>
      <c r="D25" s="9" t="s">
        <v>7</v>
      </c>
      <c r="E25" s="26"/>
    </row>
    <row r="26" customFormat="false" ht="15" hidden="false" customHeight="false" outlineLevel="0" collapsed="false">
      <c r="A26" s="34" t="s">
        <v>143</v>
      </c>
      <c r="B26" s="35" t="s">
        <v>144</v>
      </c>
      <c r="C26" s="31" t="n">
        <v>12363.26</v>
      </c>
      <c r="D26" s="37" t="s">
        <v>145</v>
      </c>
      <c r="E26" s="26"/>
    </row>
    <row r="27" customFormat="false" ht="15" hidden="false" customHeight="false" outlineLevel="0" collapsed="false">
      <c r="A27" s="34" t="s">
        <v>146</v>
      </c>
      <c r="B27" s="35" t="s">
        <v>147</v>
      </c>
      <c r="C27" s="31" t="n">
        <v>38506.22</v>
      </c>
      <c r="D27" s="9" t="s">
        <v>7</v>
      </c>
      <c r="E27" s="26"/>
    </row>
    <row r="28" customFormat="false" ht="60" hidden="false" customHeight="false" outlineLevel="0" collapsed="false">
      <c r="A28" s="34" t="s">
        <v>148</v>
      </c>
      <c r="B28" s="35" t="s">
        <v>149</v>
      </c>
      <c r="C28" s="31" t="n">
        <f aca="false">49732.94-16809.08</f>
        <v>32923.86</v>
      </c>
      <c r="D28" s="38" t="s">
        <v>114</v>
      </c>
      <c r="E28" s="26"/>
    </row>
    <row r="29" customFormat="false" ht="15" hidden="false" customHeight="false" outlineLevel="0" collapsed="false">
      <c r="A29" s="39" t="s">
        <v>150</v>
      </c>
      <c r="B29" s="35" t="s">
        <v>151</v>
      </c>
      <c r="C29" s="31" t="n">
        <v>29134.31</v>
      </c>
      <c r="D29" s="9" t="s">
        <v>7</v>
      </c>
      <c r="E29" s="26"/>
    </row>
    <row r="31" customFormat="false" ht="15" hidden="false" customHeight="false" outlineLevel="0" collapsed="false">
      <c r="A31" s="19" t="s">
        <v>62</v>
      </c>
      <c r="B31" s="40"/>
      <c r="C31" s="41"/>
      <c r="D31" s="41"/>
      <c r="E31" s="41"/>
      <c r="F31" s="41"/>
    </row>
    <row r="32" customFormat="false" ht="15" hidden="false" customHeight="false" outlineLevel="0" collapsed="false">
      <c r="A32" s="21"/>
      <c r="B32" s="21"/>
      <c r="C32" s="21"/>
      <c r="D32" s="21"/>
      <c r="E32" s="19"/>
      <c r="F32" s="19"/>
    </row>
    <row r="33" customFormat="false" ht="15" hidden="false" customHeight="false" outlineLevel="0" collapsed="false">
      <c r="A33" s="20"/>
      <c r="B33" s="20"/>
      <c r="C33" s="20"/>
      <c r="D33" s="20"/>
      <c r="E33" s="19"/>
    </row>
    <row r="34" customFormat="false" ht="15.75" hidden="false" customHeight="false" outlineLevel="0" collapsed="false">
      <c r="A34" s="20" t="s">
        <v>152</v>
      </c>
      <c r="B34" s="20"/>
      <c r="C34" s="20"/>
      <c r="D34" s="20"/>
      <c r="E34" s="19"/>
    </row>
    <row r="36" customFormat="false" ht="15" hidden="false" customHeight="false" outlineLevel="0" collapsed="false">
      <c r="A36" s="23"/>
      <c r="B36" s="23"/>
      <c r="C36" s="23"/>
      <c r="D36" s="23"/>
    </row>
  </sheetData>
  <mergeCells count="4">
    <mergeCell ref="A32:D32"/>
    <mergeCell ref="A33:D33"/>
    <mergeCell ref="A34:D34"/>
    <mergeCell ref="A36:D3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2024-05-06T10:42:17Z</dcterms:created>
  <dc:creator>DIAZ RODRIGUEZ, PEDRO</dc:creator>
  <dc:description/>
  <dc:language>es-ES</dc:language>
  <cp:lastModifiedBy/>
  <cp:lastPrinted>2025-04-30T10:55:55Z</cp:lastPrinted>
  <dcterms:modified xsi:type="dcterms:W3CDTF">2026-05-27T11:36:38Z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